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BC757BFE-F037-4EC1-AA7F-61B655AA12A2}" xr6:coauthVersionLast="36" xr6:coauthVersionMax="36" xr10:uidLastSave="{00000000-0000-0000-0000-000000000000}"/>
  <bookViews>
    <workbookView xWindow="0" yWindow="0" windowWidth="28800" windowHeight="11505" tabRatio="853" xr2:uid="{00000000-000D-0000-FFFF-FFFF00000000}"/>
  </bookViews>
  <sheets>
    <sheet name="Avance del ejercicio" sheetId="1" r:id="rId1"/>
    <sheet name="Destino final de los recursos" sheetId="2" r:id="rId2"/>
    <sheet name="Fecha en la que se ejercen" sheetId="3" r:id="rId3"/>
    <sheet name="Fecha de recepción de recursos " sheetId="5" r:id="rId4"/>
    <sheet name="BENEFICENCIA Y PATROCINIOS" sheetId="4" state="hidden" r:id="rId5"/>
  </sheets>
  <definedNames>
    <definedName name="_YEAR">'Avance del ejercicio'!$G$2</definedName>
    <definedName name="RowTitleRegion1..G2">'Avance del ejercicio'!$F$2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YearToDateTable[[#Headers],[Clausula económica contractual]]</definedName>
    <definedName name="Titulo2">ResumenDeGastosMensuales[[#Headers],[Clausula económica contractual]]</definedName>
    <definedName name="Titulo3">GastosDetallados[[#Headers],[Clausula económica contractual]]</definedName>
    <definedName name="Titulo4">Otros[[#Headers],[Código de contabilidad general]]</definedName>
    <definedName name="_xlnm.Print_Titles" localSheetId="0">'Avance del ejercicio'!$3:$3</definedName>
    <definedName name="_xlnm.Print_Titles" localSheetId="4">'BENEFICENCIA Y PATROCINIOS'!$4:$4</definedName>
    <definedName name="_xlnm.Print_Titles" localSheetId="1">'Destino final de los recursos'!$5:$5</definedName>
    <definedName name="_xlnm.Print_Titles" localSheetId="2">'Fecha en la que se ejercen'!$4:$4</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367" i="3" l="1"/>
  <c r="J366" i="3"/>
  <c r="J365" i="3"/>
  <c r="J364" i="3"/>
  <c r="J363" i="3"/>
  <c r="J362" i="3"/>
  <c r="J361" i="3"/>
  <c r="J360" i="3"/>
  <c r="J359" i="3"/>
  <c r="J358" i="3"/>
  <c r="J357" i="3"/>
  <c r="J356" i="3"/>
  <c r="J355" i="3"/>
  <c r="J354" i="3"/>
  <c r="J353" i="3"/>
  <c r="J352" i="3"/>
  <c r="J351" i="3"/>
  <c r="J350" i="3"/>
  <c r="J349" i="3"/>
  <c r="J348" i="3"/>
  <c r="J347" i="3"/>
  <c r="J346" i="3"/>
  <c r="J345" i="3"/>
  <c r="J344" i="3"/>
  <c r="J343" i="3"/>
  <c r="J342" i="3"/>
  <c r="J341" i="3"/>
  <c r="J340" i="3"/>
  <c r="J339" i="3"/>
  <c r="J338" i="3"/>
  <c r="J337" i="3"/>
  <c r="J336" i="3"/>
  <c r="J335" i="3"/>
  <c r="J334" i="3"/>
  <c r="J333" i="3"/>
  <c r="J332" i="3"/>
  <c r="J331" i="3"/>
  <c r="J330" i="3"/>
  <c r="J329" i="3"/>
  <c r="J328" i="3"/>
  <c r="J327" i="3"/>
  <c r="J326" i="3"/>
  <c r="J325" i="3"/>
  <c r="J324" i="3"/>
  <c r="J323" i="3"/>
  <c r="J322" i="3"/>
  <c r="J321" i="3"/>
  <c r="J320" i="3"/>
  <c r="J319" i="3"/>
  <c r="J318" i="3"/>
  <c r="J317" i="3"/>
  <c r="J316" i="3"/>
  <c r="J315" i="3"/>
  <c r="J314" i="3"/>
  <c r="J313" i="3"/>
  <c r="J312" i="3"/>
  <c r="J311" i="3" l="1"/>
  <c r="J310" i="3"/>
  <c r="J309" i="3"/>
  <c r="J308" i="3"/>
  <c r="J307" i="3"/>
  <c r="J306" i="3"/>
  <c r="J305" i="3"/>
  <c r="J304" i="3"/>
  <c r="J303" i="3"/>
  <c r="J302" i="3"/>
  <c r="J301" i="3"/>
  <c r="J300" i="3"/>
  <c r="J299" i="3"/>
  <c r="J298" i="3"/>
  <c r="J297" i="3"/>
  <c r="J296" i="3"/>
  <c r="J295" i="3"/>
  <c r="K17" i="5"/>
  <c r="J282" i="3" l="1"/>
  <c r="J290" i="3"/>
  <c r="J267" i="3"/>
  <c r="J268" i="3"/>
  <c r="J269" i="3"/>
  <c r="J270" i="3"/>
  <c r="J264" i="3"/>
  <c r="J259" i="3"/>
  <c r="J235" i="3"/>
  <c r="J242" i="3"/>
  <c r="J236" i="3"/>
  <c r="J237" i="3"/>
  <c r="J238" i="3"/>
  <c r="J239" i="3"/>
  <c r="J223" i="3" l="1"/>
  <c r="J218" i="3"/>
  <c r="J213" i="3"/>
  <c r="J214" i="3"/>
  <c r="J215" i="3"/>
  <c r="J216" i="3"/>
  <c r="J203" i="3"/>
  <c r="J205" i="3"/>
  <c r="J184" i="3"/>
  <c r="J185" i="3"/>
  <c r="J186" i="3"/>
  <c r="J187" i="3"/>
  <c r="J160" i="3"/>
  <c r="J161" i="3"/>
  <c r="J162" i="3"/>
  <c r="J163" i="3"/>
  <c r="J164" i="3"/>
  <c r="J165" i="3"/>
  <c r="J166" i="3"/>
  <c r="J149" i="3" l="1"/>
  <c r="J137" i="3" l="1"/>
  <c r="F132" i="3"/>
  <c r="J133" i="3"/>
  <c r="J131" i="3"/>
  <c r="J125" i="3"/>
  <c r="J126" i="3"/>
  <c r="J127" i="3"/>
  <c r="J128" i="3"/>
  <c r="J129" i="3"/>
  <c r="J121" i="3" l="1"/>
  <c r="J120" i="3"/>
  <c r="J117" i="3"/>
  <c r="J113" i="3"/>
  <c r="J116" i="3"/>
  <c r="J111" i="3"/>
  <c r="J103" i="3"/>
  <c r="J104" i="3"/>
  <c r="J100" i="3"/>
  <c r="J97" i="3"/>
  <c r="J95" i="3"/>
  <c r="J90" i="3"/>
  <c r="J91" i="3"/>
  <c r="J92" i="3"/>
  <c r="J93" i="3"/>
  <c r="J82" i="3"/>
  <c r="J83" i="3"/>
  <c r="J74" i="3" l="1"/>
  <c r="J73" i="3"/>
  <c r="J67" i="3"/>
  <c r="J59" i="3"/>
  <c r="J60" i="3"/>
  <c r="J52" i="3"/>
  <c r="J47" i="3"/>
  <c r="J48" i="3"/>
  <c r="J49" i="3"/>
  <c r="J50" i="3"/>
  <c r="J41" i="3"/>
  <c r="J42" i="3"/>
  <c r="J43" i="3"/>
  <c r="J32" i="3"/>
  <c r="J33" i="3"/>
  <c r="J34" i="3"/>
  <c r="J35" i="3"/>
  <c r="J36" i="3"/>
  <c r="J15" i="3"/>
  <c r="J9" i="3"/>
  <c r="J10" i="3"/>
  <c r="J11" i="3"/>
  <c r="J12" i="3"/>
  <c r="J13" i="3"/>
  <c r="J293" i="3" l="1"/>
  <c r="J294" i="3"/>
  <c r="J292" i="3"/>
  <c r="J291" i="3"/>
  <c r="J289" i="3"/>
  <c r="J287" i="3"/>
  <c r="J288" i="3"/>
  <c r="J284" i="3"/>
  <c r="J285" i="3"/>
  <c r="J286" i="3"/>
  <c r="J283" i="3"/>
  <c r="J279" i="3"/>
  <c r="J280" i="3"/>
  <c r="J281" i="3"/>
  <c r="J276" i="3"/>
  <c r="J275" i="3"/>
  <c r="J277" i="3"/>
  <c r="J278" i="3"/>
  <c r="J274" i="3"/>
  <c r="J273" i="3"/>
  <c r="J272" i="3"/>
  <c r="J265" i="3"/>
  <c r="J271" i="3"/>
  <c r="J266" i="3"/>
  <c r="J263" i="3"/>
  <c r="J262" i="3"/>
  <c r="J261" i="3"/>
  <c r="J256" i="3"/>
  <c r="J260" i="3"/>
  <c r="J258" i="3"/>
  <c r="J257" i="3"/>
  <c r="J254" i="3"/>
  <c r="J255" i="3" l="1"/>
  <c r="J253" i="3"/>
  <c r="J252" i="3"/>
  <c r="J251" i="3"/>
  <c r="J250" i="3"/>
  <c r="J247" i="3"/>
  <c r="J249" i="3"/>
  <c r="J248" i="3"/>
  <c r="J246" i="3"/>
  <c r="J245" i="3"/>
  <c r="J243" i="3"/>
  <c r="J244" i="3"/>
  <c r="J241" i="3"/>
  <c r="J240" i="3"/>
  <c r="J234" i="3"/>
  <c r="J233" i="3"/>
  <c r="J232" i="3"/>
  <c r="J231" i="3"/>
  <c r="J230" i="3"/>
  <c r="J229" i="3"/>
  <c r="J228" i="3"/>
  <c r="J227" i="3"/>
  <c r="J226" i="3"/>
  <c r="J225" i="3"/>
  <c r="J224" i="3"/>
  <c r="J222" i="3"/>
  <c r="J221" i="3"/>
  <c r="J220" i="3"/>
  <c r="J219" i="3"/>
  <c r="J217" i="3"/>
  <c r="J212" i="3"/>
  <c r="J211" i="3"/>
  <c r="J210" i="3"/>
  <c r="O17" i="5"/>
  <c r="N17" i="5"/>
  <c r="M17" i="5"/>
  <c r="L17" i="5"/>
  <c r="J17" i="5"/>
  <c r="I17" i="5"/>
  <c r="H17" i="5"/>
  <c r="G17" i="5"/>
  <c r="F17" i="5"/>
  <c r="E17" i="5"/>
  <c r="J209" i="3" l="1"/>
  <c r="J208" i="3"/>
  <c r="J207" i="3"/>
  <c r="J206" i="3"/>
  <c r="J204" i="3"/>
  <c r="J201" i="3"/>
  <c r="J202" i="3"/>
  <c r="J199" i="3"/>
  <c r="J200" i="3"/>
  <c r="J198" i="3"/>
  <c r="J196" i="3"/>
  <c r="J197" i="3"/>
  <c r="J195" i="3"/>
  <c r="J194" i="3"/>
  <c r="J193" i="3"/>
  <c r="J190" i="3"/>
  <c r="J191" i="3"/>
  <c r="J192" i="3"/>
  <c r="J189" i="3"/>
  <c r="J188" i="3"/>
  <c r="J183" i="3"/>
  <c r="J180" i="3"/>
  <c r="J181" i="3"/>
  <c r="J182" i="3"/>
  <c r="J179" i="3"/>
  <c r="J178" i="3"/>
  <c r="J177" i="3"/>
  <c r="J176" i="3"/>
  <c r="J174" i="3"/>
  <c r="J173" i="3"/>
  <c r="J175" i="3"/>
  <c r="J172" i="3"/>
  <c r="J171" i="3"/>
  <c r="J130" i="3"/>
  <c r="J170" i="3"/>
  <c r="J169" i="3"/>
  <c r="J158" i="3"/>
  <c r="J159" i="3"/>
  <c r="J156" i="3"/>
  <c r="J157" i="3"/>
  <c r="J135" i="3"/>
  <c r="J167" i="3"/>
  <c r="J168" i="3"/>
  <c r="J155" i="3"/>
  <c r="J154" i="3"/>
  <c r="J153" i="3"/>
  <c r="J152" i="3"/>
  <c r="J151" i="3"/>
  <c r="J150" i="3"/>
  <c r="J148" i="3"/>
  <c r="J147" i="3"/>
  <c r="J146" i="3"/>
  <c r="J145" i="3"/>
  <c r="J144" i="3"/>
  <c r="J143" i="3"/>
  <c r="J142" i="3"/>
  <c r="J141" i="3"/>
  <c r="J140" i="3"/>
  <c r="J139" i="3"/>
  <c r="J138" i="3"/>
  <c r="J136" i="3"/>
  <c r="J134" i="3"/>
  <c r="J132" i="3"/>
  <c r="J94" i="3"/>
  <c r="J124" i="3"/>
  <c r="J122" i="3"/>
  <c r="J123" i="3"/>
  <c r="J119" i="3" l="1"/>
  <c r="J118" i="3"/>
  <c r="J112" i="3"/>
  <c r="J114" i="3"/>
  <c r="J115" i="3"/>
  <c r="J51" i="3"/>
  <c r="J54" i="3"/>
  <c r="J110" i="3"/>
  <c r="J109" i="3"/>
  <c r="J108" i="3"/>
  <c r="J107" i="3"/>
  <c r="J106" i="3"/>
  <c r="J105" i="3"/>
  <c r="J102" i="3"/>
  <c r="J101" i="3"/>
  <c r="J99" i="3"/>
  <c r="J98" i="3"/>
  <c r="J96" i="3"/>
  <c r="J89" i="3"/>
  <c r="J88" i="3"/>
  <c r="J87" i="3"/>
  <c r="J86" i="3"/>
  <c r="J85" i="3"/>
  <c r="J84" i="3"/>
  <c r="J81" i="3"/>
  <c r="J80" i="3"/>
  <c r="J79" i="3"/>
  <c r="J77" i="3"/>
  <c r="J75" i="3"/>
  <c r="J78" i="3"/>
  <c r="J76" i="3"/>
  <c r="J72" i="3"/>
  <c r="J70" i="3"/>
  <c r="J71" i="3"/>
  <c r="J69" i="3"/>
  <c r="J68" i="3"/>
  <c r="J65" i="3"/>
  <c r="J66" i="3"/>
  <c r="J64" i="3"/>
  <c r="J63" i="3"/>
  <c r="J61" i="3"/>
  <c r="J62" i="3"/>
  <c r="J58" i="3"/>
  <c r="J56" i="3"/>
  <c r="J57" i="3"/>
  <c r="J55" i="3"/>
  <c r="J53" i="3"/>
  <c r="J46" i="3"/>
  <c r="J45" i="3"/>
  <c r="J44" i="3"/>
  <c r="J40" i="3"/>
  <c r="J39" i="3"/>
  <c r="J38" i="3"/>
  <c r="J37" i="3"/>
  <c r="J31" i="3" l="1"/>
  <c r="J30" i="3"/>
  <c r="J29" i="3"/>
  <c r="J28" i="3"/>
  <c r="J27" i="3"/>
  <c r="J26" i="3"/>
  <c r="J25" i="3"/>
  <c r="J24" i="3"/>
  <c r="J23" i="3"/>
  <c r="J22" i="3"/>
  <c r="J8" i="3"/>
  <c r="J21" i="3" l="1"/>
  <c r="J20" i="3"/>
  <c r="J19" i="3"/>
  <c r="J6" i="3"/>
  <c r="J7" i="3"/>
  <c r="J5" i="3"/>
  <c r="J18" i="3"/>
  <c r="J14" i="3"/>
  <c r="J16" i="3"/>
  <c r="J17" i="3"/>
  <c r="P14" i="5" l="1"/>
  <c r="D8" i="1" s="1"/>
  <c r="P16" i="5" l="1"/>
  <c r="P15" i="5"/>
  <c r="D9" i="1" s="1"/>
  <c r="P13" i="5"/>
  <c r="D7" i="1" s="1"/>
  <c r="P12" i="5"/>
  <c r="D6" i="1" s="1"/>
  <c r="P11" i="5"/>
  <c r="D5" i="1" s="1"/>
  <c r="D17" i="5"/>
  <c r="P10" i="5" l="1"/>
  <c r="D4" i="1" l="1"/>
  <c r="P17" i="5"/>
  <c r="J4" i="2" l="1"/>
  <c r="J10" i="2" s="1"/>
  <c r="D4" i="2"/>
  <c r="D10" i="2" s="1"/>
  <c r="N4" i="2" l="1"/>
  <c r="N10" i="2" s="1"/>
  <c r="M4" i="2"/>
  <c r="L4" i="2"/>
  <c r="L10" i="2" s="1"/>
  <c r="J7" i="2"/>
  <c r="J8" i="2"/>
  <c r="J11" i="2"/>
  <c r="J6" i="2"/>
  <c r="J9" i="2"/>
  <c r="J12" i="2"/>
  <c r="H4" i="2"/>
  <c r="H10" i="2" s="1"/>
  <c r="G4" i="2"/>
  <c r="G10" i="2" s="1"/>
  <c r="F4" i="2"/>
  <c r="F10" i="2" s="1"/>
  <c r="E4" i="2"/>
  <c r="E10" i="2" s="1"/>
  <c r="D7" i="2"/>
  <c r="D8" i="2"/>
  <c r="D11" i="2"/>
  <c r="D6" i="2"/>
  <c r="D9" i="2"/>
  <c r="D12" i="2"/>
  <c r="I4" i="2"/>
  <c r="I10" i="2" s="1"/>
  <c r="K4" i="2"/>
  <c r="K10" i="2" s="1"/>
  <c r="O4" i="2"/>
  <c r="O10" i="2" s="1"/>
  <c r="M6" i="2" l="1"/>
  <c r="M10" i="2"/>
  <c r="P10" i="2" s="1"/>
  <c r="E8" i="1" s="1"/>
  <c r="F8" i="1" s="1"/>
  <c r="G8" i="1" s="1"/>
  <c r="M7" i="2"/>
  <c r="N11" i="2"/>
  <c r="N12" i="2"/>
  <c r="N8" i="2"/>
  <c r="L11" i="2"/>
  <c r="M12" i="2"/>
  <c r="O8" i="2"/>
  <c r="O6" i="2"/>
  <c r="O9" i="2"/>
  <c r="O7" i="2"/>
  <c r="O11" i="2"/>
  <c r="O12" i="2"/>
  <c r="M11" i="2"/>
  <c r="G11" i="2"/>
  <c r="L12" i="2"/>
  <c r="L7" i="2"/>
  <c r="N7" i="2"/>
  <c r="N9" i="2"/>
  <c r="N6" i="2"/>
  <c r="G12" i="2"/>
  <c r="G7" i="2"/>
  <c r="M8" i="2"/>
  <c r="M9" i="2"/>
  <c r="L9" i="2"/>
  <c r="L6" i="2"/>
  <c r="L8" i="2"/>
  <c r="K12" i="2"/>
  <c r="K11" i="2"/>
  <c r="K7" i="2"/>
  <c r="K9" i="2"/>
  <c r="K6" i="2"/>
  <c r="K8" i="2"/>
  <c r="G9" i="2"/>
  <c r="G6" i="2"/>
  <c r="G8" i="2"/>
  <c r="H11" i="2"/>
  <c r="E11" i="2"/>
  <c r="H12" i="2"/>
  <c r="H7" i="2"/>
  <c r="I12" i="2"/>
  <c r="I11" i="2"/>
  <c r="I7" i="2"/>
  <c r="I9" i="2"/>
  <c r="I6" i="2"/>
  <c r="I8" i="2"/>
  <c r="E12" i="2"/>
  <c r="E7" i="2"/>
  <c r="F11" i="2"/>
  <c r="H9" i="2"/>
  <c r="H6" i="2"/>
  <c r="H8" i="2"/>
  <c r="F12" i="2"/>
  <c r="F7" i="2"/>
  <c r="F9" i="2"/>
  <c r="F6" i="2"/>
  <c r="F8" i="2"/>
  <c r="E9" i="2"/>
  <c r="E6" i="2"/>
  <c r="E8" i="2"/>
  <c r="J13" i="2"/>
  <c r="D13" i="2"/>
  <c r="L13" i="2" l="1"/>
  <c r="N13" i="2"/>
  <c r="G13" i="2"/>
  <c r="M13" i="2"/>
  <c r="P9" i="2"/>
  <c r="E7" i="1" s="1"/>
  <c r="E13" i="2"/>
  <c r="F13" i="2"/>
  <c r="H13" i="2"/>
  <c r="O13" i="2"/>
  <c r="K13" i="2"/>
  <c r="I13" i="2"/>
  <c r="P6" i="2"/>
  <c r="P8" i="2"/>
  <c r="P11" i="2"/>
  <c r="P12" i="2"/>
  <c r="P7" i="2"/>
  <c r="F10" i="1" l="1"/>
  <c r="G10" i="1" s="1"/>
  <c r="E9" i="1"/>
  <c r="F9" i="1" s="1"/>
  <c r="G9" i="1" s="1"/>
  <c r="E4" i="1"/>
  <c r="E5" i="1"/>
  <c r="F5" i="1" s="1"/>
  <c r="G5" i="1" s="1"/>
  <c r="E6" i="1"/>
  <c r="F6" i="1" s="1"/>
  <c r="G6" i="1" s="1"/>
  <c r="P13" i="2"/>
  <c r="F7" i="1" l="1"/>
  <c r="G7" i="1" s="1"/>
  <c r="F4" i="1"/>
  <c r="G4" i="1" s="1"/>
  <c r="E11" i="1"/>
  <c r="D11" i="1"/>
  <c r="F11" i="1" l="1"/>
  <c r="G11" i="1" s="1"/>
</calcChain>
</file>

<file path=xl/sharedStrings.xml><?xml version="1.0" encoding="utf-8"?>
<sst xmlns="http://schemas.openxmlformats.org/spreadsheetml/2006/main" count="1679" uniqueCount="262">
  <si>
    <t>Código de contabilidad general</t>
  </si>
  <si>
    <t>Total</t>
  </si>
  <si>
    <t xml:space="preserve">RESTANTES EN % </t>
  </si>
  <si>
    <t>Segmentación para filtrar los datos por los títulos de cuenta en esta celda.</t>
  </si>
  <si>
    <t>Enero</t>
  </si>
  <si>
    <t>Febrero</t>
  </si>
  <si>
    <t>Marzo</t>
  </si>
  <si>
    <t>Abril</t>
  </si>
  <si>
    <t>Mayo</t>
  </si>
  <si>
    <t>Junio</t>
  </si>
  <si>
    <t>Julio</t>
  </si>
  <si>
    <t>Agosto</t>
  </si>
  <si>
    <t>Septiembre</t>
  </si>
  <si>
    <t>Octubre</t>
  </si>
  <si>
    <t>Noviembre</t>
  </si>
  <si>
    <t>Diciembre</t>
  </si>
  <si>
    <t xml:space="preserve"> </t>
  </si>
  <si>
    <t>Fecha</t>
  </si>
  <si>
    <t>Solicitado por</t>
  </si>
  <si>
    <t>Importe del cheque</t>
  </si>
  <si>
    <t>Beneficiario</t>
  </si>
  <si>
    <t>Método de distribución</t>
  </si>
  <si>
    <t>Fecha del archivo</t>
  </si>
  <si>
    <t>BENEFICENCIA Y PATROCINIOS</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</si>
  <si>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</si>
  <si>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</si>
  <si>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</si>
  <si>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</si>
  <si>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</si>
  <si>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</si>
  <si>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</si>
  <si>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</si>
  <si>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</si>
  <si>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</si>
  <si>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</si>
  <si>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</si>
  <si>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</si>
  <si>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</si>
  <si>
    <t>Actividades sindicales</t>
  </si>
  <si>
    <t>Actividades Sociales</t>
  </si>
  <si>
    <t>Apoyo Comedor y Sala</t>
  </si>
  <si>
    <t>Gastos revisión contractual</t>
  </si>
  <si>
    <t>Colección estudios sindicales</t>
  </si>
  <si>
    <t>RESTANTES EN $</t>
  </si>
  <si>
    <t xml:space="preserve">Transferencia </t>
  </si>
  <si>
    <t>S/N</t>
  </si>
  <si>
    <t>Formación sindical</t>
  </si>
  <si>
    <t>ASIGNADO</t>
  </si>
  <si>
    <t>Servicio de telefonía celular</t>
  </si>
  <si>
    <t>Egreso</t>
  </si>
  <si>
    <t>Ingreso</t>
  </si>
  <si>
    <t>RECURSOS ECONOMICOS CONTRACTUALES</t>
  </si>
  <si>
    <t xml:space="preserve">FECHA EN LA QUE SE EJERCEN LOS RECURSOS ECONOMICOS CONTRACTUALES </t>
  </si>
  <si>
    <t>Fecha(s) o periodo(s) en que se ejercen los recursos (día/mes/año)</t>
  </si>
  <si>
    <t>Destino final de los recursos</t>
  </si>
  <si>
    <t>Clausula económica contractual</t>
  </si>
  <si>
    <t>Descripción</t>
  </si>
  <si>
    <t>Importe</t>
  </si>
  <si>
    <t>Uso</t>
  </si>
  <si>
    <t>Actividades del Consejo Directivo</t>
  </si>
  <si>
    <t>Actividades Sindicales</t>
  </si>
  <si>
    <t>Actividades Consejo Directivo</t>
  </si>
  <si>
    <t>Gasolina auto SIPRIN</t>
  </si>
  <si>
    <t>Convenio 2015</t>
  </si>
  <si>
    <t>Insumos Sala de Profesores</t>
  </si>
  <si>
    <t>José Arturo Saavedra Casco</t>
  </si>
  <si>
    <t>Comida de trabajo Consejo Directivo</t>
  </si>
  <si>
    <t>DESTINO FINAL DE LOS RECURSOS 2023</t>
  </si>
  <si>
    <t>AVANCE DEL EJERCICIO DE LOS RECURSOS (ingresos vs. egresos) 2023</t>
  </si>
  <si>
    <t>Mantenimiento Refrigerador</t>
  </si>
  <si>
    <t>Apoyo 47 comidas agremiados</t>
  </si>
  <si>
    <t>Servicio de Televisión</t>
  </si>
  <si>
    <t>Material de oficina</t>
  </si>
  <si>
    <t>Apoyo 113 comidas agremiados</t>
  </si>
  <si>
    <t>Mantenimiento Impresora</t>
  </si>
  <si>
    <t>Apoyo 77 comidas agremiados</t>
  </si>
  <si>
    <t>Insumos para Asamblea</t>
  </si>
  <si>
    <t>Comida de trabajo Consejo Directivo del 17 al 26 de enero</t>
  </si>
  <si>
    <t>Apoyo 81 comidas agremiados</t>
  </si>
  <si>
    <t>Apoyo 72 comidas agremiados</t>
  </si>
  <si>
    <t>Apoyo 59 comidas agremiados</t>
  </si>
  <si>
    <t>Servicio Auto SIPRIN</t>
  </si>
  <si>
    <t>Apoyo 84 comidas agremiados</t>
  </si>
  <si>
    <t>Lavado Auto SIPRIN</t>
  </si>
  <si>
    <t>Verificación auto SIPRIN</t>
  </si>
  <si>
    <t>Reparación cafetera Comedor de Profesores</t>
  </si>
  <si>
    <t>Reparación cafetera Sala de Profesores</t>
  </si>
  <si>
    <t>Apoyo por cierre de comedor</t>
  </si>
  <si>
    <t>Insumos Comedor de Profesores</t>
  </si>
  <si>
    <t>Desayuno de trabajo Consejo Directivo</t>
  </si>
  <si>
    <t>Apoyo 92 comidas agremiados</t>
  </si>
  <si>
    <t>Comida de trabajo Consejo Directivo 21 de febrero</t>
  </si>
  <si>
    <t>Copias certificadas Toma de Nota</t>
  </si>
  <si>
    <t>Apoyo 94 comidas agremiados</t>
  </si>
  <si>
    <t>Apoyo 91 comidas agremiados</t>
  </si>
  <si>
    <t>Proceso de Legitimación</t>
  </si>
  <si>
    <t>Apoyo 122 comidas agremiados</t>
  </si>
  <si>
    <t>Apoyo 83 comidas agremiados</t>
  </si>
  <si>
    <t>Tenencia auto SIPRIN</t>
  </si>
  <si>
    <t>Insumo Sala de Profesores</t>
  </si>
  <si>
    <t>Apoyo 78 comidas agremiados</t>
  </si>
  <si>
    <t>Horno Comedor de Profesores</t>
  </si>
  <si>
    <t>Apoyo 100 comidas agremiados</t>
  </si>
  <si>
    <t>Comida de trabajo Consejo Directivo 20 de abril</t>
  </si>
  <si>
    <t>Apoyo 108 comidas agremiados</t>
  </si>
  <si>
    <t>Comida de trabajo Consejo Directivo 21 de abril</t>
  </si>
  <si>
    <t>Comida de trabajo Consejo Directivo 25 de abril</t>
  </si>
  <si>
    <t>Comida de Comisión Electoral</t>
  </si>
  <si>
    <t>Luis Jaime Sobrino Figueroa</t>
  </si>
  <si>
    <t>Estacionamiento</t>
  </si>
  <si>
    <t>Comida cambio de Consejo Directivo</t>
  </si>
  <si>
    <t>Apoyo 62 comidas agremiados</t>
  </si>
  <si>
    <t>Apoyo 121 comidas agremiados</t>
  </si>
  <si>
    <t>Comida de trabajo Consejo Directivo 11 de mayo</t>
  </si>
  <si>
    <t>Apoyo 88 comidas agremiados</t>
  </si>
  <si>
    <t>Apoyo 130 comidas agremiados</t>
  </si>
  <si>
    <t>Apoyo 85 comidas agremiados</t>
  </si>
  <si>
    <t>Apoyo 70 comidas agremiados</t>
  </si>
  <si>
    <t>Vitrina Sala de Profesores</t>
  </si>
  <si>
    <t>Mantenimiento de cafeteras</t>
  </si>
  <si>
    <t>Servicio Auto SIPRIN reparación de llave</t>
  </si>
  <si>
    <t>Comida organización de evento de Esgrima</t>
  </si>
  <si>
    <t>Compra de cargador</t>
  </si>
  <si>
    <t>Apoyo 75 comidas agremiados</t>
  </si>
  <si>
    <t>N.º de comprobante</t>
  </si>
  <si>
    <t>Certificado de seguridad pagina Web</t>
  </si>
  <si>
    <t>Apoyo 38 comidas agremiados</t>
  </si>
  <si>
    <t>Apoyo 103 comidas agremiados</t>
  </si>
  <si>
    <t>Apoyo 101 comidas agremiados</t>
  </si>
  <si>
    <t>Vitrina Sala de Profesores liquidación</t>
  </si>
  <si>
    <t>Apoyo 110 comidas agremiados</t>
  </si>
  <si>
    <t>Torneo Futbol</t>
  </si>
  <si>
    <t>Apoyo 112 comidas agremiados</t>
  </si>
  <si>
    <t>Limpiaparabrisas Auto SIPRIN</t>
  </si>
  <si>
    <t>Lavado auto SIPRIN</t>
  </si>
  <si>
    <t>Apoyo 126 comidas agremiados</t>
  </si>
  <si>
    <t>Apoyo 105 comidas agremiados</t>
  </si>
  <si>
    <t>Servicio de Televisión Sala de Profesores</t>
  </si>
  <si>
    <t>Comida de trabajo Consejo Directivo 31 de enero</t>
  </si>
  <si>
    <t>Comida de trabajo Consejo Directivo 27 de enero</t>
  </si>
  <si>
    <t>Comida de trabajo Consejo Directivo 30 de enero</t>
  </si>
  <si>
    <t>Comida de trabajo Consejo Directivo 10 de febrero</t>
  </si>
  <si>
    <t>Comida de trabajo Consejo Directivo 8 de febrero</t>
  </si>
  <si>
    <t>Comida de trabajo Consejo Directivo 13 de febrero</t>
  </si>
  <si>
    <t>Comida de trabajo Consejo Directivo 3 de marzo</t>
  </si>
  <si>
    <t>Comida de trabajo Consejo Directivo 7 de marzo</t>
  </si>
  <si>
    <t>Comida de trabajo Consejo Directivo 8 de marzo</t>
  </si>
  <si>
    <t>Estacionamiento auto SIPRIN</t>
  </si>
  <si>
    <t>Comida de trabajo Consejo Directivo 17 de marzo</t>
  </si>
  <si>
    <t>Comida de trabajo Consejo Directivo 23 de marzo</t>
  </si>
  <si>
    <t>Apoyo 111 comidas agremiados</t>
  </si>
  <si>
    <t>Comida de trabajo Consejo Directivo 31 de marzo</t>
  </si>
  <si>
    <t>Apoyo 42 comidas agremiados</t>
  </si>
  <si>
    <t>Refacción Cafetera</t>
  </si>
  <si>
    <t>Banorte80642</t>
  </si>
  <si>
    <t>Banorte87096</t>
  </si>
  <si>
    <t>Banorte33205</t>
  </si>
  <si>
    <t>Banorte45483</t>
  </si>
  <si>
    <t>Banorte82739</t>
  </si>
  <si>
    <t>Banorte29682</t>
  </si>
  <si>
    <t>Banorte66635</t>
  </si>
  <si>
    <t>Banorte78803</t>
  </si>
  <si>
    <t>Banorte78738</t>
  </si>
  <si>
    <t>Banorte96457</t>
  </si>
  <si>
    <t>Banorte83981</t>
  </si>
  <si>
    <t>Banorte83989</t>
  </si>
  <si>
    <t>Banorte83995</t>
  </si>
  <si>
    <t>Banorte83997</t>
  </si>
  <si>
    <t>Banorte83999</t>
  </si>
  <si>
    <t>Banorte12452</t>
  </si>
  <si>
    <t>Banorte96454</t>
  </si>
  <si>
    <t>Banorte63852</t>
  </si>
  <si>
    <t>Banorte12049</t>
  </si>
  <si>
    <t>Banorte48483</t>
  </si>
  <si>
    <t>Banorte48488</t>
  </si>
  <si>
    <t>Banorte48491</t>
  </si>
  <si>
    <t>Banorte48495</t>
  </si>
  <si>
    <t>Banorte48497</t>
  </si>
  <si>
    <t>Banorte17607</t>
  </si>
  <si>
    <t>Banorte85171</t>
  </si>
  <si>
    <t>Banorte41467</t>
  </si>
  <si>
    <t>Banorte18557</t>
  </si>
  <si>
    <t>Banorte18562</t>
  </si>
  <si>
    <t>Banorte18570</t>
  </si>
  <si>
    <t>Banorte18575</t>
  </si>
  <si>
    <t>Banorte67479</t>
  </si>
  <si>
    <t>Banorte67483</t>
  </si>
  <si>
    <t>Banorte67491</t>
  </si>
  <si>
    <t>Banorte17950</t>
  </si>
  <si>
    <t>Banorte82364</t>
  </si>
  <si>
    <t>Banorte82367</t>
  </si>
  <si>
    <t>Banorte82373</t>
  </si>
  <si>
    <t>Banorte30659</t>
  </si>
  <si>
    <t>Banorte30670</t>
  </si>
  <si>
    <t>Banorte02407</t>
  </si>
  <si>
    <t>Banorte17946</t>
  </si>
  <si>
    <t>Banorte06418</t>
  </si>
  <si>
    <t>Banorte45619</t>
  </si>
  <si>
    <t>Banorte12288</t>
  </si>
  <si>
    <t>Banorte12295</t>
  </si>
  <si>
    <t>TRANSITORIO SEGUNDO</t>
  </si>
  <si>
    <t>Banorte41174</t>
  </si>
  <si>
    <t>Banorte41180</t>
  </si>
  <si>
    <t>Banorte41184</t>
  </si>
  <si>
    <t>Banorte41189</t>
  </si>
  <si>
    <t>Banorte41193</t>
  </si>
  <si>
    <t>Banorte41201</t>
  </si>
  <si>
    <t>Banorte41206</t>
  </si>
  <si>
    <t>Banorte41213</t>
  </si>
  <si>
    <t>Banorte67412</t>
  </si>
  <si>
    <t>Banorte60763</t>
  </si>
  <si>
    <t>Banorte03730</t>
  </si>
  <si>
    <t>Banorte03732</t>
  </si>
  <si>
    <t>Banorte28353</t>
  </si>
  <si>
    <t>Banorte27242</t>
  </si>
  <si>
    <t>Apoyo 80 comidas agremiados</t>
  </si>
  <si>
    <t>Renovación de membresia</t>
  </si>
  <si>
    <t>Banorte88654</t>
  </si>
  <si>
    <t>Banorte34896</t>
  </si>
  <si>
    <t>BanorteS/R</t>
  </si>
  <si>
    <t>Banorte70066</t>
  </si>
  <si>
    <t>Banorte21746</t>
  </si>
  <si>
    <t>Banorte23730</t>
  </si>
  <si>
    <t>Banorte23734</t>
  </si>
  <si>
    <t>Banorte23740</t>
  </si>
  <si>
    <t>Banorte23743</t>
  </si>
  <si>
    <t>Banorte38083</t>
  </si>
  <si>
    <t>Banorte38086</t>
  </si>
  <si>
    <t>Banorte38089</t>
  </si>
  <si>
    <t>Banorte38096</t>
  </si>
  <si>
    <t>Banorte38098</t>
  </si>
  <si>
    <t>Banorte38101</t>
  </si>
  <si>
    <t>Banorte87805</t>
  </si>
  <si>
    <t>Apoyo 79 comidas agremiados</t>
  </si>
  <si>
    <t>Banorte04183</t>
  </si>
  <si>
    <t>Banorte93595</t>
  </si>
  <si>
    <t>Banorte71448</t>
  </si>
  <si>
    <t>Banorte39521</t>
  </si>
  <si>
    <t>Banorte39529</t>
  </si>
  <si>
    <t>Apoyo 89 comidas agremiados</t>
  </si>
  <si>
    <t>Banorte05344</t>
  </si>
  <si>
    <t>Apoyo 68 comidas agremiados</t>
  </si>
  <si>
    <t>Banorte40395</t>
  </si>
  <si>
    <t>Banorte73897</t>
  </si>
  <si>
    <t>Apoyo 73 comidas agremiados</t>
  </si>
  <si>
    <t>Banorte39751</t>
  </si>
  <si>
    <t>Banorte39760</t>
  </si>
  <si>
    <t>Banorte39764</t>
  </si>
  <si>
    <t>Banorte39769</t>
  </si>
  <si>
    <t>Banorte39774</t>
  </si>
  <si>
    <t>Banorte39756</t>
  </si>
  <si>
    <t>Adornos Navideños</t>
  </si>
  <si>
    <t>Banorte14881</t>
  </si>
  <si>
    <t>Apoyo 63 comidas agremiados</t>
  </si>
  <si>
    <t>Banorte14920</t>
  </si>
  <si>
    <t>Uniformes</t>
  </si>
  <si>
    <t>Banorte06601</t>
  </si>
  <si>
    <t>Banorte06642</t>
  </si>
  <si>
    <t>Apoyo 53 comidas agremiados</t>
  </si>
  <si>
    <t>Banorte06649</t>
  </si>
  <si>
    <t>Banorte83911</t>
  </si>
  <si>
    <t>Apoyo 20 comidas agremiados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</si>
</sst>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quot;$&quot;* #,##0.00_-;_-&quot;$&quot;* &quot;-&quot;??_-;_-@_-"/>
    <numFmt numFmtId="164" formatCode="#,##0.00\ &quot;€&quot;;\-#,##0.00\ &quot;€&quot;"/>
    <numFmt numFmtId="165" formatCode="_-* #,##0.00\ &quot;€&quot;_-;\-* #,##0.00\ &quot;€&quot;_-;_-* &quot;-&quot;??\ &quot;€&quot;_-;_-@_-"/>
    <numFmt numFmtId="166" formatCode="_(* #,##0_);_(* \(#,##0\);_(* &quot;-&quot;_);_(@_)"/>
    <numFmt numFmtId="167" formatCode="0_ ;\-0\ "/>
    <numFmt numFmtId="168" formatCode="_-[$$-80A]* #,##0.00_-;\-[$$-80A]* #,##0.00_-;_-[$$-80A]* &quot;-&quot;??_-;_-@_-"/>
  </numFmts>
  <fonts count="43"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1" tint="-0.249977111117893"/>
      <name val="Gill Sans MT"/>
      <family val="2"/>
    </font>
    <font>
      <sz val="11"/>
      <color theme="1"/>
      <name val="Century Gothic"/>
      <family val="2"/>
    </font>
    <font>
      <b/>
      <sz val="11"/>
      <color theme="1"/>
      <name val="Century Gothic"/>
      <family val="2"/>
    </font>
    <font>
      <b/>
      <sz val="36"/>
      <color theme="0"/>
      <name val="Gill Sans MT"/>
      <family val="2"/>
      <scheme val="minor"/>
    </font>
    <font>
      <b/>
      <sz val="12"/>
      <color rgb="FFF2F2F2"/>
      <name val="Gill Sans MT"/>
      <family val="2"/>
      <scheme val="minor"/>
    </font>
    <font>
      <sz val="11"/>
      <color theme="1" tint="-0.249977111117893"/>
      <name val="Gill Sans MT"/>
      <family val="2"/>
    </font>
    <font>
      <sz val="12"/>
      <color theme="1" tint="-0.24994659260841701"/>
      <name val="Gill Sans MT"/>
      <family val="2"/>
      <scheme val="minor"/>
    </font>
    <font>
      <sz val="11"/>
      <name val="Gill Sans MT"/>
      <family val="2"/>
      <scheme val="minor"/>
    </font>
    <font>
      <b/>
      <sz val="24"/>
      <color theme="0"/>
      <name val="Gill Sans MT"/>
      <family val="2"/>
    </font>
    <font>
      <b/>
      <sz val="30"/>
      <color theme="0"/>
      <name val="Gill Sans MT"/>
      <family val="2"/>
    </font>
    <font>
      <b/>
      <sz val="20"/>
      <color theme="0"/>
      <name val="Gill Sans MT"/>
      <family val="2"/>
    </font>
    <font>
      <b/>
      <sz val="24"/>
      <color theme="0"/>
      <name val="Century Gothic"/>
      <family val="2"/>
    </font>
    <font>
      <b/>
      <sz val="11"/>
      <color theme="0"/>
      <name val="Century Gothic"/>
      <family val="2"/>
    </font>
    <font>
      <sz val="11"/>
      <color theme="1" tint="-0.24994659260841701"/>
      <name val="Gill Sans MT"/>
      <family val="2"/>
    </font>
    <font>
      <sz val="11"/>
      <name val="Gill Sans MT"/>
      <family val="2"/>
    </font>
    <font>
      <sz val="11"/>
      <color theme="1" tint="-0.249977111117893"/>
      <name val="Gill Sans MT"/>
    </font>
    <font>
      <sz val="8"/>
      <color theme="0"/>
      <name val="Gill Sans MT"/>
      <family val="2"/>
    </font>
    <font>
      <sz val="11"/>
      <name val="Gill Sans MT"/>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theme="9"/>
      </patternFill>
    </fill>
  </fills>
  <borders count="27">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79998168889431442"/>
      </left>
      <right style="thin">
        <color theme="1" tint="0.79998168889431442"/>
      </right>
      <top style="thin">
        <color theme="1" tint="0.7999816888943144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2F2F2F"/>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7" fontId="6" fillId="0" borderId="0" applyFont="0" applyFill="0" applyBorder="0" applyAlignment="0" applyProtection="0"/>
    <xf numFmtId="164"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6" fontId="6" fillId="0" borderId="0" applyFont="0" applyFill="0" applyBorder="0" applyAlignment="0" applyProtection="0"/>
    <xf numFmtId="165" fontId="6"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2" applyNumberFormat="0" applyAlignment="0" applyProtection="0"/>
    <xf numFmtId="0" fontId="18" fillId="11" borderId="13" applyNumberFormat="0" applyAlignment="0" applyProtection="0"/>
    <xf numFmtId="0" fontId="19" fillId="11" borderId="12" applyNumberFormat="0" applyAlignment="0" applyProtection="0"/>
    <xf numFmtId="0" fontId="20" fillId="0" borderId="14" applyNumberFormat="0" applyFill="0" applyAlignment="0" applyProtection="0"/>
    <xf numFmtId="0" fontId="21" fillId="12" borderId="15" applyNumberFormat="0" applyAlignment="0" applyProtection="0"/>
    <xf numFmtId="0" fontId="22" fillId="0" borderId="0" applyNumberFormat="0" applyFill="0" applyBorder="0" applyAlignment="0" applyProtection="0"/>
    <xf numFmtId="0" fontId="6" fillId="13"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08">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7" fontId="7" fillId="0" borderId="5" xfId="6" applyFont="1" applyBorder="1" applyAlignment="1">
      <alignment horizontal="center" vertical="center"/>
    </xf>
    <xf numFmtId="0" fontId="7" fillId="0" borderId="5" xfId="0" applyFont="1" applyBorder="1" applyAlignment="1">
      <alignment horizontal="center" vertical="center" wrapText="1"/>
    </xf>
    <xf numFmtId="164" fontId="7" fillId="0" borderId="5" xfId="7" applyFont="1" applyBorder="1" applyAlignment="1">
      <alignment horizontal="center" vertical="center" wrapText="1"/>
    </xf>
    <xf numFmtId="167"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164" fontId="7" fillId="3" borderId="5" xfId="7" applyFont="1" applyFill="1" applyBorder="1" applyAlignment="1">
      <alignment horizontal="center" vertical="center" wrapText="1"/>
    </xf>
    <xf numFmtId="167" fontId="7" fillId="4" borderId="6" xfId="6" applyFont="1" applyFill="1" applyBorder="1" applyAlignment="1">
      <alignment horizontal="center" vertical="center"/>
    </xf>
    <xf numFmtId="14" fontId="7" fillId="4" borderId="6" xfId="9" applyFont="1" applyFill="1" applyBorder="1" applyAlignment="1">
      <alignment horizontal="center" vertical="center" wrapText="1"/>
    </xf>
    <xf numFmtId="0" fontId="7" fillId="4" borderId="6" xfId="0" applyFont="1" applyFill="1" applyBorder="1" applyAlignment="1">
      <alignment horizontal="center" vertical="center" wrapText="1"/>
    </xf>
    <xf numFmtId="164" fontId="7" fillId="4" borderId="6" xfId="7" applyFont="1" applyFill="1" applyBorder="1" applyAlignment="1">
      <alignment horizontal="center" vertical="center" wrapText="1"/>
    </xf>
    <xf numFmtId="167"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164" fontId="7" fillId="4" borderId="5" xfId="7"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167" fontId="6" fillId="0" borderId="5" xfId="6" applyBorder="1" applyAlignment="1">
      <alignment horizontal="center" vertical="center"/>
    </xf>
    <xf numFmtId="10" fontId="6" fillId="0" borderId="5" xfId="8"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lignment vertical="center" wrapText="1"/>
    </xf>
    <xf numFmtId="0" fontId="12" fillId="0" borderId="10" xfId="0" applyFont="1" applyBorder="1">
      <alignment vertical="center" wrapText="1"/>
    </xf>
    <xf numFmtId="168" fontId="6" fillId="0" borderId="5" xfId="7" applyNumberFormat="1" applyBorder="1" applyAlignment="1">
      <alignment horizontal="center" vertical="center" wrapText="1"/>
    </xf>
    <xf numFmtId="168" fontId="6" fillId="0" borderId="5" xfId="7" applyNumberFormat="1" applyBorder="1" applyAlignment="1">
      <alignment horizontal="right" vertical="center" wrapText="1"/>
    </xf>
    <xf numFmtId="0" fontId="0" fillId="0" borderId="5" xfId="0" applyFont="1" applyBorder="1" applyAlignment="1">
      <alignment horizontal="left" vertical="center" wrapText="1" indent="2"/>
    </xf>
    <xf numFmtId="168" fontId="7" fillId="0" borderId="5" xfId="7" applyNumberFormat="1" applyFont="1" applyBorder="1" applyAlignment="1">
      <alignment horizontal="center" vertical="center" wrapText="1"/>
    </xf>
    <xf numFmtId="168" fontId="7" fillId="3" borderId="5" xfId="7" applyNumberFormat="1" applyFont="1" applyFill="1" applyBorder="1" applyAlignment="1">
      <alignment horizontal="center" vertical="center" wrapText="1"/>
    </xf>
    <xf numFmtId="0" fontId="26" fillId="0" borderId="0" xfId="0" applyFont="1" applyAlignment="1"/>
    <xf numFmtId="0" fontId="26" fillId="0" borderId="19" xfId="0" applyFont="1" applyBorder="1" applyAlignment="1"/>
    <xf numFmtId="0" fontId="26" fillId="0" borderId="19" xfId="0" applyFont="1" applyBorder="1" applyAlignment="1">
      <alignment horizontal="center"/>
    </xf>
    <xf numFmtId="168" fontId="27" fillId="0" borderId="19" xfId="0" applyNumberFormat="1" applyFont="1" applyBorder="1" applyAlignment="1"/>
    <xf numFmtId="10" fontId="0" fillId="0" borderId="0" xfId="8" applyFont="1" applyAlignment="1">
      <alignment vertical="center" wrapText="1"/>
    </xf>
    <xf numFmtId="168" fontId="0" fillId="0" borderId="0" xfId="0" applyNumberFormat="1">
      <alignment vertical="center" wrapText="1"/>
    </xf>
    <xf numFmtId="0" fontId="29" fillId="38" borderId="8" xfId="0" applyFont="1" applyFill="1" applyBorder="1" applyAlignment="1">
      <alignment horizontal="center" vertical="center" wrapText="1"/>
    </xf>
    <xf numFmtId="0" fontId="29" fillId="38" borderId="9"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8" fontId="7" fillId="5" borderId="5"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168" fontId="31" fillId="0" borderId="5" xfId="0" applyNumberFormat="1" applyFont="1" applyBorder="1" applyAlignment="1">
      <alignment horizontal="center" vertical="center" wrapText="1"/>
    </xf>
    <xf numFmtId="10" fontId="31" fillId="0" borderId="5" xfId="0" applyNumberFormat="1" applyFont="1" applyBorder="1" applyAlignment="1">
      <alignment horizontal="center" vertical="center" wrapText="1"/>
    </xf>
    <xf numFmtId="168" fontId="26" fillId="0" borderId="0" xfId="0" applyNumberFormat="1" applyFont="1" applyAlignment="1"/>
    <xf numFmtId="10" fontId="32" fillId="0" borderId="5" xfId="8" applyFont="1" applyBorder="1" applyAlignment="1">
      <alignment horizontal="center" vertical="center" wrapText="1"/>
    </xf>
    <xf numFmtId="168" fontId="26" fillId="0" borderId="25" xfId="11" applyNumberFormat="1" applyFont="1" applyBorder="1"/>
    <xf numFmtId="14" fontId="37" fillId="6" borderId="24" xfId="0" applyNumberFormat="1" applyFont="1" applyFill="1" applyBorder="1" applyAlignment="1">
      <alignment horizontal="center"/>
    </xf>
    <xf numFmtId="0" fontId="29" fillId="38" borderId="24" xfId="0" applyFont="1" applyFill="1" applyBorder="1" applyAlignment="1">
      <alignment horizontal="center" vertical="center" wrapText="1"/>
    </xf>
    <xf numFmtId="167" fontId="38" fillId="0" borderId="5" xfId="6" applyNumberFormat="1" applyFont="1" applyBorder="1" applyAlignment="1">
      <alignment horizontal="center" vertical="center"/>
    </xf>
    <xf numFmtId="0" fontId="38" fillId="0" borderId="5" xfId="0" applyFont="1" applyBorder="1" applyAlignment="1">
      <alignment horizontal="center" vertical="center" wrapText="1"/>
    </xf>
    <xf numFmtId="168" fontId="38" fillId="0" borderId="5" xfId="7" applyNumberFormat="1" applyFont="1" applyBorder="1" applyAlignment="1">
      <alignment horizontal="center" vertical="center" wrapText="1"/>
    </xf>
    <xf numFmtId="164" fontId="38" fillId="0" borderId="5" xfId="7" applyFont="1" applyBorder="1" applyAlignment="1">
      <alignment horizontal="center" vertical="center" wrapText="1"/>
    </xf>
    <xf numFmtId="44" fontId="38" fillId="0" borderId="5" xfId="7" applyNumberFormat="1" applyFont="1" applyBorder="1" applyAlignment="1">
      <alignment horizontal="center" vertical="center" wrapText="1"/>
    </xf>
    <xf numFmtId="168" fontId="27" fillId="0" borderId="26" xfId="0" applyNumberFormat="1" applyFont="1" applyBorder="1" applyAlignment="1"/>
    <xf numFmtId="168" fontId="27" fillId="0" borderId="26" xfId="11" applyNumberFormat="1" applyFont="1" applyBorder="1" applyAlignment="1"/>
    <xf numFmtId="0" fontId="41" fillId="6" borderId="9" xfId="0" applyFont="1" applyFill="1" applyBorder="1" applyAlignment="1">
      <alignment horizontal="center" vertical="center" wrapText="1"/>
    </xf>
    <xf numFmtId="167" fontId="39" fillId="0" borderId="18" xfId="6" applyFont="1" applyFill="1" applyBorder="1" applyAlignment="1">
      <alignment horizontal="center" vertical="center"/>
    </xf>
    <xf numFmtId="14" fontId="25" fillId="0" borderId="18" xfId="9" applyNumberFormat="1" applyFont="1" applyFill="1" applyBorder="1" applyAlignment="1">
      <alignment horizontal="center" vertical="center" wrapText="1"/>
    </xf>
    <xf numFmtId="167" fontId="8" fillId="0" borderId="18" xfId="6" applyFont="1" applyFill="1" applyBorder="1" applyAlignment="1">
      <alignment horizontal="center" vertical="center" wrapText="1"/>
    </xf>
    <xf numFmtId="0" fontId="8" fillId="0" borderId="11" xfId="0" applyFont="1" applyFill="1" applyBorder="1" applyAlignment="1">
      <alignment horizontal="center" vertical="center" wrapText="1"/>
    </xf>
    <xf numFmtId="168" fontId="25" fillId="0" borderId="18" xfId="11"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14" fontId="25" fillId="0" borderId="11" xfId="9" applyFont="1" applyFill="1" applyBorder="1" applyAlignment="1">
      <alignment horizontal="center" vertical="center" wrapText="1"/>
    </xf>
    <xf numFmtId="167" fontId="25" fillId="0" borderId="18" xfId="6" applyFont="1" applyFill="1" applyBorder="1" applyAlignment="1">
      <alignment horizontal="center" vertical="center" wrapText="1"/>
    </xf>
    <xf numFmtId="0" fontId="30" fillId="0" borderId="18" xfId="0" applyFont="1" applyFill="1" applyBorder="1" applyAlignment="1">
      <alignment horizontal="center" vertical="center" wrapText="1"/>
    </xf>
    <xf numFmtId="14" fontId="30" fillId="0" borderId="7" xfId="9" applyFont="1" applyFill="1" applyBorder="1" applyAlignment="1">
      <alignment horizontal="center" vertical="center" wrapText="1"/>
    </xf>
    <xf numFmtId="14" fontId="40" fillId="0" borderId="18" xfId="9" applyNumberFormat="1" applyFont="1" applyFill="1" applyBorder="1" applyAlignment="1">
      <alignment horizontal="center" vertical="center" wrapText="1"/>
    </xf>
    <xf numFmtId="168" fontId="40" fillId="0" borderId="18" xfId="11" applyNumberFormat="1" applyFont="1" applyFill="1" applyBorder="1" applyAlignment="1">
      <alignment horizontal="center" vertical="center" wrapText="1"/>
    </xf>
    <xf numFmtId="0" fontId="40" fillId="0" borderId="18" xfId="0" applyFont="1" applyFill="1" applyBorder="1" applyAlignment="1">
      <alignment horizontal="center" vertical="center" wrapText="1"/>
    </xf>
    <xf numFmtId="14" fontId="40" fillId="0" borderId="11" xfId="9" applyNumberFormat="1" applyFont="1" applyFill="1" applyBorder="1" applyAlignment="1">
      <alignment horizontal="center" vertical="center" wrapText="1"/>
    </xf>
    <xf numFmtId="14" fontId="40" fillId="0" borderId="7" xfId="9" applyNumberFormat="1" applyFont="1" applyFill="1" applyBorder="1" applyAlignment="1">
      <alignment horizontal="center" vertical="center" wrapText="1"/>
    </xf>
    <xf numFmtId="167" fontId="39" fillId="0" borderId="7" xfId="6" applyFont="1" applyFill="1" applyBorder="1" applyAlignment="1">
      <alignment horizontal="center" vertical="center"/>
    </xf>
    <xf numFmtId="167" fontId="40" fillId="0" borderId="7" xfId="6" applyFont="1" applyFill="1" applyBorder="1" applyAlignment="1">
      <alignment horizontal="center" vertical="center" wrapText="1"/>
    </xf>
    <xf numFmtId="0" fontId="40" fillId="0" borderId="7" xfId="0" applyFont="1" applyFill="1" applyBorder="1" applyAlignment="1">
      <alignment horizontal="center" vertical="center" wrapText="1"/>
    </xf>
    <xf numFmtId="168" fontId="40" fillId="0" borderId="7" xfId="11" applyNumberFormat="1" applyFont="1" applyFill="1" applyBorder="1" applyAlignment="1">
      <alignment horizontal="center" vertical="center" wrapText="1"/>
    </xf>
    <xf numFmtId="14" fontId="40" fillId="0" borderId="7" xfId="9" applyFont="1" applyFill="1" applyBorder="1" applyAlignment="1">
      <alignment horizontal="center" vertical="center" wrapText="1"/>
    </xf>
    <xf numFmtId="14" fontId="30" fillId="0" borderId="18" xfId="9" applyFont="1" applyFill="1" applyBorder="1" applyAlignment="1">
      <alignment horizontal="center" vertical="center" wrapText="1"/>
    </xf>
    <xf numFmtId="14" fontId="25" fillId="0" borderId="7" xfId="9" applyFont="1" applyFill="1" applyBorder="1" applyAlignment="1">
      <alignment horizontal="center" vertical="center" wrapText="1"/>
    </xf>
    <xf numFmtId="167" fontId="40" fillId="0" borderId="18" xfId="6" applyFont="1" applyFill="1" applyBorder="1" applyAlignment="1">
      <alignment horizontal="center" vertical="center" wrapText="1"/>
    </xf>
    <xf numFmtId="0" fontId="8" fillId="0" borderId="7" xfId="0" applyFont="1" applyFill="1" applyBorder="1" applyAlignment="1">
      <alignment horizontal="center" vertical="center" wrapText="1"/>
    </xf>
    <xf numFmtId="167" fontId="8" fillId="0" borderId="7" xfId="6" applyFont="1" applyFill="1" applyBorder="1" applyAlignment="1">
      <alignment horizontal="center" vertical="center" wrapText="1"/>
    </xf>
    <xf numFmtId="167" fontId="42" fillId="0" borderId="7" xfId="6" applyFont="1" applyFill="1" applyBorder="1" applyAlignment="1">
      <alignment horizontal="center" vertical="center"/>
    </xf>
    <xf numFmtId="14" fontId="8" fillId="0" borderId="18" xfId="9" applyNumberFormat="1" applyFont="1" applyFill="1" applyBorder="1" applyAlignment="1">
      <alignment horizontal="center" vertical="center" wrapText="1"/>
    </xf>
    <xf numFmtId="168" fontId="8" fillId="0" borderId="18" xfId="11" applyNumberFormat="1" applyFont="1" applyFill="1" applyBorder="1" applyAlignment="1">
      <alignment horizontal="center" vertical="center" wrapText="1"/>
    </xf>
    <xf numFmtId="14" fontId="8" fillId="0" borderId="7" xfId="9" applyNumberFormat="1" applyFont="1" applyFill="1" applyBorder="1" applyAlignment="1">
      <alignment horizontal="center" vertical="center" wrapText="1"/>
    </xf>
    <xf numFmtId="168" fontId="8" fillId="0" borderId="7" xfId="11" applyNumberFormat="1" applyFont="1" applyFill="1" applyBorder="1" applyAlignment="1">
      <alignment horizontal="center" vertical="center" wrapText="1"/>
    </xf>
    <xf numFmtId="167" fontId="42" fillId="0" borderId="18" xfId="6" applyFont="1" applyFill="1" applyBorder="1" applyAlignment="1">
      <alignment horizontal="center" vertical="center"/>
    </xf>
    <xf numFmtId="0" fontId="35" fillId="2" borderId="23" xfId="1" applyFont="1" applyFill="1" applyBorder="1" applyAlignment="1">
      <alignment horizontal="center" vertical="center" wrapText="1"/>
    </xf>
    <xf numFmtId="0" fontId="34" fillId="2" borderId="19" xfId="2" applyFont="1" applyFill="1" applyBorder="1" applyAlignment="1">
      <alignment horizontal="center" vertical="center"/>
    </xf>
    <xf numFmtId="0" fontId="0" fillId="3" borderId="0" xfId="0" applyFill="1" applyAlignment="1">
      <alignment horizontal="center" vertical="center" wrapText="1"/>
    </xf>
    <xf numFmtId="0" fontId="33" fillId="2" borderId="20" xfId="3" applyFont="1" applyFill="1" applyBorder="1" applyAlignment="1">
      <alignment horizontal="center" vertical="center"/>
    </xf>
    <xf numFmtId="0" fontId="33" fillId="2" borderId="21" xfId="3" applyFont="1" applyFill="1" applyBorder="1" applyAlignment="1">
      <alignment horizontal="center" vertical="center"/>
    </xf>
    <xf numFmtId="0" fontId="33" fillId="2" borderId="22" xfId="3" applyFont="1" applyFill="1" applyBorder="1" applyAlignment="1">
      <alignment horizontal="center" vertical="center"/>
    </xf>
    <xf numFmtId="0" fontId="36" fillId="6" borderId="24" xfId="0" applyFont="1" applyFill="1" applyBorder="1" applyAlignment="1">
      <alignment horizontal="center"/>
    </xf>
    <xf numFmtId="0" fontId="28" fillId="2" borderId="0" xfId="0" applyFont="1" applyFill="1" applyAlignment="1">
      <alignment horizontal="center" vertical="center" wrapText="1"/>
    </xf>
    <xf numFmtId="0" fontId="7" fillId="3" borderId="0" xfId="0" applyFont="1" applyFill="1" applyAlignment="1">
      <alignment horizontal="center" vertical="center" wrapText="1"/>
    </xf>
    <xf numFmtId="0" fontId="11" fillId="5" borderId="0" xfId="4" applyFont="1" applyFill="1" applyBorder="1" applyAlignment="1">
      <alignmen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9" xr:uid="{00000000-0005-0000-0000-00001F000000}"/>
    <cellStyle name="Hipervínculo" xfId="5" builtinId="8" customBuiltin="1"/>
    <cellStyle name="Incorrecto" xfId="14" builtinId="27" customBuiltin="1"/>
    <cellStyle name="Millares" xfId="6" builtinId="3" customBuiltin="1"/>
    <cellStyle name="Millares [0]" xfId="10" builtinId="6" customBuiltin="1"/>
    <cellStyle name="Moneda" xfId="11"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12" builtinId="15" customBuiltin="1"/>
    <cellStyle name="Título 2" xfId="2" builtinId="17" customBuiltin="1"/>
    <cellStyle name="Título 3" xfId="3" builtinId="18" customBuiltin="1"/>
    <cellStyle name="Total" xfId="24" builtinId="25" customBuiltin="1"/>
  </cellStyles>
  <dxfs count="142">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68" formatCode="_-[$$-80A]* #,##0.00_-;\-[$$-80A]* #,##0.00_-;_-[$$-80A]*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fill>
        <patternFill patternType="none">
          <fgColor indexed="64"/>
          <bgColor auto="1"/>
        </patternFill>
      </fill>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auto="1"/>
        <name val="Gill Sans MT"/>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fill>
        <patternFill patternType="none">
          <fgColor indexed="64"/>
          <bgColor auto="1"/>
        </patternFill>
      </fill>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7" formatCode="0_ ;\-0\ "/>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2"/>
        <color theme="1" tint="-0.24994659260841701"/>
        <name val="Gill Sans MT"/>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4" formatCode="0.00%"/>
      <border>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left style="thin">
          <color theme="0" tint="-0.14996795556505021"/>
        </lef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outline="0">
        <left style="thin">
          <color theme="0" tint="-0.14996795556505021"/>
        </left>
        <right style="thin">
          <color theme="0" tint="-0.14996795556505021"/>
        </right>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numFmt numFmtId="168" formatCode="_-[$$-80A]* #,##0.00_-;\-[$$-80A]* #,##0.00_-;_-[$$-80A]* &quot;-&quot;??_-;_-@_-"/>
      <border>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outline="0">
        <right style="thin">
          <color theme="0" tint="-0.14996795556505021"/>
        </right>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14996795556505021"/>
        </top>
      </border>
    </dxf>
    <dxf>
      <font>
        <b val="0"/>
        <i val="0"/>
        <strike val="0"/>
        <outline val="0"/>
        <shadow val="0"/>
        <u val="none"/>
        <vertAlign val="baseline"/>
        <sz val="12"/>
        <color theme="1" tint="-0.24994659260841701"/>
        <name val="Gill Sans MT"/>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Beneficencia Y Patrocinios" pivot="0" count="7" xr9:uid="{00000000-0011-0000-FFFF-FFFF00000000}">
      <tableStyleElement type="wholeTable" dxfId="141"/>
      <tableStyleElement type="headerRow" dxfId="140"/>
      <tableStyleElement type="totalRow" dxfId="139"/>
      <tableStyleElement type="firstColumn" dxfId="138"/>
      <tableStyleElement type="lastColumn" dxfId="137"/>
      <tableStyleElement type="firstRowStripe" dxfId="136"/>
      <tableStyleElement type="firstColumnStripe" dxfId="135"/>
    </tableStyle>
    <tableStyle name="Gastos Detallados" pivot="0" count="7" xr9:uid="{00000000-0011-0000-FFFF-FFFF01000000}">
      <tableStyleElement type="wholeTable" dxfId="134"/>
      <tableStyleElement type="headerRow" dxfId="133"/>
      <tableStyleElement type="totalRow" dxfId="132"/>
      <tableStyleElement type="firstColumn" dxfId="131"/>
      <tableStyleElement type="lastColumn" dxfId="130"/>
      <tableStyleElement type="firstRowStripe" dxfId="129"/>
      <tableStyleElement type="firstColumnStripe" dxfId="128"/>
    </tableStyle>
    <tableStyle name="Resumen De Gastos Mensuales" pivot="0" count="9" xr9:uid="{00000000-0011-0000-FFFF-FFFF02000000}">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Element type="secondColumnStripe" dxfId="119"/>
    </tableStyle>
    <tableStyle name="Resumen De Presupuesto Del Año" pivot="0" count="9" xr9:uid="{00000000-0011-0000-FFFF-FFFF03000000}">
      <tableStyleElement type="wholeTable" dxfId="118"/>
      <tableStyleElement type="headerRow" dxfId="117"/>
      <tableStyleElement type="totalRow" dxfId="116"/>
      <tableStyleElement type="firstColumn" dxfId="115"/>
      <tableStyleElement type="lastColumn" dxfId="114"/>
      <tableStyleElement type="firstRowStripe" dxfId="113"/>
      <tableStyleElement type="secondRowStripe" dxfId="112"/>
      <tableStyleElement type="firstColumnStripe" dxfId="111"/>
      <tableStyleElement type="secondColumnStripe" dxfId="110"/>
    </tableStyle>
    <tableStyle name="Slicer Charitables &amp; Sponsorships" pivot="0" table="0" count="10" xr9:uid="{00000000-0011-0000-FFFF-FFFF04000000}">
      <tableStyleElement type="wholeTable" dxfId="109"/>
      <tableStyleElement type="headerRow" dxfId="108"/>
    </tableStyle>
    <tableStyle name="Slicer Itemized Expenses" pivot="0" table="0" count="10" xr9:uid="{00000000-0011-0000-FFFF-FFFF05000000}">
      <tableStyleElement type="wholeTable" dxfId="107"/>
      <tableStyleElement type="headerRow" dxfId="106"/>
    </tableStyle>
    <tableStyle name="Slicer Monthly Expenses Summary" pivot="0" table="0" count="10" xr9:uid="{00000000-0011-0000-FFFF-FFFF06000000}">
      <tableStyleElement type="wholeTable" dxfId="105"/>
      <tableStyleElement type="headerRow" dxfId="104"/>
    </tableStyle>
    <tableStyle name="SlicerStyleDark4 2" pivot="0" table="0" count="10" xr9:uid="{00000000-0011-0000-FFFF-FFFF07000000}">
      <tableStyleElement type="wholeTable" dxfId="103"/>
      <tableStyleElement type="headerRow" dxfId="102"/>
    </tableStyle>
  </tableStyles>
  <colors>
    <mruColors>
      <color rgb="FF66FFFF"/>
      <color rgb="FFFFFF66"/>
      <color rgb="FFFF66CC"/>
      <color rgb="FFF2F2F2"/>
      <color rgb="FF002060"/>
      <color rgb="FF3F3F3F"/>
      <color rgb="FFD9D9D9"/>
      <color rgb="FF2F2F2F"/>
      <color rgb="FFDE684D"/>
      <color rgb="FFDB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9526</xdr:rowOff>
    </xdr:from>
    <xdr:to>
      <xdr:col>17</xdr:col>
      <xdr:colOff>9525</xdr:colOff>
      <xdr:row>3</xdr:row>
      <xdr:rowOff>422275</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190500" y="2495551"/>
              <a:ext cx="16611600" cy="87947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15240</xdr:colOff>
      <xdr:row>2</xdr:row>
      <xdr:rowOff>329089</xdr:rowOff>
    </xdr:from>
    <xdr:to>
      <xdr:col>5</xdr:col>
      <xdr:colOff>747713</xdr:colOff>
      <xdr:row>3</xdr:row>
      <xdr:rowOff>305753</xdr:rowOff>
    </xdr:to>
    <mc:AlternateContent xmlns:mc="http://schemas.openxmlformats.org/markup-compatibility/2006" xmlns:sle15="http://schemas.microsoft.com/office/drawing/2012/slicer">
      <mc:Choice Requires="sle15">
        <xdr:graphicFrame macro="">
          <xdr:nvGraphicFramePr>
            <xdr:cNvPr id="2" name="Solicitado po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217646" y="1460183"/>
              <a:ext cx="7018973" cy="1036320"/>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de tabla. La segmentación de datos de tabla se admite en Excel o versiones posteriores.
Si la forma se modificó en una versión anterior de Excel o si el libro se guardó en Excel 2007 o una versión anterior, no se puede usar la segmentación de datos.</a:t>
              </a:r>
            </a:p>
          </xdr:txBody>
        </xdr:sp>
      </mc:Fallback>
    </mc:AlternateContent>
    <xdr:clientData/>
  </xdr:twoCellAnchor>
  <xdr:twoCellAnchor editAs="absolute">
    <xdr:from>
      <xdr:col>5</xdr:col>
      <xdr:colOff>785813</xdr:colOff>
      <xdr:row>2</xdr:row>
      <xdr:rowOff>321469</xdr:rowOff>
    </xdr:from>
    <xdr:to>
      <xdr:col>9</xdr:col>
      <xdr:colOff>964407</xdr:colOff>
      <xdr:row>3</xdr:row>
      <xdr:rowOff>313372</xdr:rowOff>
    </xdr:to>
    <mc:AlternateContent xmlns:mc="http://schemas.openxmlformats.org/markup-compatibility/2006" xmlns:sle15="http://schemas.microsoft.com/office/drawing/2012/slicer">
      <mc:Choice Requires="sle15">
        <xdr:graphicFrame macro="">
          <xdr:nvGraphicFramePr>
            <xdr:cNvPr id="3" name="Beneficiari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92550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nte 1" descr="Filtrar beneficencia y patrocinios por el campo Solicitante">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Solicitante 1"/>
            </a:graphicData>
          </a:graphic>
        </xdr:graphicFrame>
      </mc:Choice>
      <mc:Fallback xmlns="">
        <xdr:sp macro="" textlink="">
          <xdr:nvSpPr>
            <xdr:cNvPr id="0" name=""/>
            <xdr:cNvSpPr>
              <a:spLocks noTextEdit="1"/>
            </xdr:cNvSpPr>
          </xdr:nvSpPr>
          <xdr:spPr>
            <a:xfrm>
              <a:off x="276225" y="1695450"/>
              <a:ext cx="7884000"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6</xdr:col>
      <xdr:colOff>76201</xdr:colOff>
      <xdr:row>2</xdr:row>
      <xdr:rowOff>57150</xdr:rowOff>
    </xdr:from>
    <xdr:to>
      <xdr:col>11</xdr:col>
      <xdr:colOff>876300</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3" name="Rectángulo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es" sz="1100">
                  <a:solidFill>
                    <a:schemeClr val="tx1">
                      <a:lumMod val="75000"/>
                    </a:schemeClr>
                  </a:solidFill>
                  <a:latin typeface="Gill Sans MT" charset="0"/>
                  <a:ea typeface="Gill Sans MT" charset="0"/>
                  <a:cs typeface="Gill Sans MT" charset="0"/>
                </a:rPr>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00000000-0008-0000-0400-000006000000}"/>
            </a:ext>
          </a:extLst>
        </xdr:cNvPr>
        <xdr:cNvSpPr/>
      </xdr:nvSpPr>
      <xdr:spPr>
        <a:xfrm>
          <a:off x="200025" y="167640"/>
          <a:ext cx="1044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1" xr10:uid="{00000000-0013-0000-FFFF-FFFF01000000}" sourceName="Solicitado po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1" xr10:uid="{00000000-0013-0000-FFFF-FFFF02000000}" sourceName="Beneficiario">
  <extLst>
    <x:ext xmlns:x15="http://schemas.microsoft.com/office/spreadsheetml/2010/11/main" uri="{2F2917AC-EB37-4324-AD4E-5DD8C200BD13}">
      <x15:tableSlicerCache tableId="3" column="6">
        <x15:extLst>
          <ext xmlns="http://schemas.openxmlformats.org/spreadsheetml/2006/main" xmlns:mx="http://schemas.microsoft.com/office/mac/excel/2008/main" uri="{7523E5D3-25F3-A5E0-1632-64F254C22452}">
            <mx:ArchID Flags="2"/>
          </ext>
        </x15:extLst>
      </x15:tableSlicerCache>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_Title" xr10:uid="{00000000-0013-0000-FFFF-FFFF03000000}" sourceName="Descripción">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quested_by" xr10:uid="{00000000-0013-0000-FFFF-FFFF04000000}" sourceName="Solicitado po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yee" xr10:uid="{00000000-0013-0000-FFFF-FFFF05000000}" sourceName="Destino final de los recursos">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ítulo de cuenta" xr10:uid="{00000000-0014-0000-FFFF-FFFF01000000}" cache="Slicer_Account_Title" caption="Descripción"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do por" xr10:uid="{00000000-0014-0000-FFFF-FFFF02000000}" cache="Slicer_Requested_by" caption="Solicitado por" columnCount="3" style="Slicer Charitables &amp; Sponsorships" rowHeight="273050"/>
  <slicer name="Beneficiario" xr10:uid="{00000000-0014-0000-FFFF-FFFF03000000}" cache="Slicer_Payee" caption="Destino final de los recursos"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licitante 1" xr10:uid="{00000000-0014-0000-FFFF-FFFF04000000}" cache="Slicer_Requested_by1" caption="Solicitado por" columnCount="3" style="Slicer Charitables &amp; Sponsorships" rowHeight="225425"/>
  <slicer name="Beneficiario 1" xr10:uid="{00000000-0014-0000-FFFF-FFFF05000000}" cache="Slicer_Payee1" caption="Beneficiario" columnCount="3" style="Slicer Charitables &amp; Sponsorships"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YearToDateTable" displayName="YearToDateTable" ref="B3:G11" totalsRowCount="1" headerRowDxfId="101" dataDxfId="99" totalsRowDxfId="98" headerRowBorderDxfId="100" totalsRowBorderDxfId="97">
  <autoFilter ref="B3:G10"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lausula económica contractual" totalsRowLabel="Total" totalsRowDxfId="96"/>
    <tableColumn id="2" xr3:uid="{00000000-0010-0000-0000-000002000000}" name="Descripción" dataDxfId="95" totalsRowDxfId="94"/>
    <tableColumn id="3" xr3:uid="{00000000-0010-0000-0000-000003000000}" name="Ingreso" totalsRowFunction="sum" dataDxfId="93" totalsRowDxfId="92">
      <calculatedColumnFormula>'Fecha de recepción de recursos '!#REF!</calculatedColumnFormula>
    </tableColumn>
    <tableColumn id="4" xr3:uid="{00000000-0010-0000-0000-000004000000}" name="Egreso" totalsRowFunction="sum" dataDxfId="91" totalsRowDxfId="90">
      <calculatedColumnFormula>SUMIF(ResumenDeGastosMensuales[Clausula económica contractual],YearToDateTable[[#This Row],[Clausula económica contractual]],ResumenDeGastosMensuales[Total])</calculatedColumnFormula>
    </tableColumn>
    <tableColumn id="5" xr3:uid="{00000000-0010-0000-0000-000005000000}" name="RESTANTES EN $" totalsRowFunction="sum" dataDxfId="89" totalsRowDxfId="88">
      <calculatedColumnFormula>IF(YearToDateTable[[#This Row],[Egreso]]="","",YearToDateTable[[#This Row],[Ingreso]]-YearToDateTable[[#This Row],[Egreso]])</calculatedColumnFormula>
    </tableColumn>
    <tableColumn id="6" xr3:uid="{00000000-0010-0000-0000-000006000000}" name="RESTANTES EN % " totalsRowFunction="custom" dataDxfId="87" totalsRowDxfId="86">
      <calculatedColumnFormula>YearToDateTable[[#This Row],[RESTANTES EN $]]/YearToDateTable[[#This Row],[Ingreso]]</calculatedColumnFormula>
      <totalsRowFormula>YearToDateTable[[#Totals],[RESTANTES EN $]]/YearToDateTable[[#Totals],[Ingreso]]</totalsRowFormula>
    </tableColumn>
  </tableColumns>
  <tableStyleInfo name="Resumen De Presupuesto Del Año"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ResumenDeGastosMensuales" displayName="ResumenDeGastosMensuales" ref="B5:Q13" totalsRowCount="1" headerRowDxfId="85" dataDxfId="83" totalsRowDxfId="81" headerRowBorderDxfId="84" tableBorderDxfId="82" totalsRowBorderDxfId="80">
  <autoFilter ref="B5:Q1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xr3:uid="{00000000-0010-0000-0100-000001000000}" name="Clausula económica contractual" totalsRowLabel="Total" dataDxfId="79" totalsRowDxfId="78"/>
    <tableColumn id="2" xr3:uid="{00000000-0010-0000-0100-000002000000}" name="Descripción" dataDxfId="77" totalsRowDxfId="76"/>
    <tableColumn id="3" xr3:uid="{00000000-0010-0000-0100-000003000000}" name="Enero" totalsRowFunction="sum" dataDxfId="75" totalsRowDxfId="74">
      <calculatedColumnFormula>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calculatedColumnFormula>
    </tableColumn>
    <tableColumn id="4" xr3:uid="{00000000-0010-0000-0100-000004000000}" name="Febrero" totalsRowFunction="sum" dataDxfId="73" totalsRowDxfId="72">
      <calculatedColumnFormula>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calculatedColumnFormula>
    </tableColumn>
    <tableColumn id="5" xr3:uid="{00000000-0010-0000-0100-000005000000}" name="Marzo" totalsRowFunction="sum" dataDxfId="71" totalsRowDxfId="70">
      <calculatedColumnFormula>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calculatedColumnFormula>
    </tableColumn>
    <tableColumn id="6" xr3:uid="{00000000-0010-0000-0100-000006000000}" name="Abril" totalsRowFunction="sum" dataDxfId="69" totalsRowDxfId="68">
      <calculatedColumnFormula>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calculatedColumnFormula>
    </tableColumn>
    <tableColumn id="7" xr3:uid="{00000000-0010-0000-0100-000007000000}" name="Mayo" totalsRowFunction="sum" dataDxfId="67" totalsRowDxfId="66">
      <calculatedColumnFormula>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calculatedColumnFormula>
    </tableColumn>
    <tableColumn id="8" xr3:uid="{00000000-0010-0000-0100-000008000000}" name="Junio" totalsRowFunction="sum" dataDxfId="65" totalsRowDxfId="64">
      <calculatedColumnFormula>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calculatedColumnFormula>
    </tableColumn>
    <tableColumn id="9" xr3:uid="{00000000-0010-0000-0100-000009000000}" name="Julio" totalsRowFunction="sum" dataDxfId="63" totalsRowDxfId="62">
      <calculatedColumnFormula>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calculatedColumnFormula>
    </tableColumn>
    <tableColumn id="10" xr3:uid="{00000000-0010-0000-0100-00000A000000}" name="Agosto" totalsRowFunction="sum" dataDxfId="61" totalsRowDxfId="60">
      <calculatedColumnFormula>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calculatedColumnFormula>
    </tableColumn>
    <tableColumn id="11" xr3:uid="{00000000-0010-0000-0100-00000B000000}" name="Septiembre" totalsRowFunction="sum" dataDxfId="59" totalsRowDxfId="58">
      <calculatedColumnFormula>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calculatedColumnFormula>
    </tableColumn>
    <tableColumn id="12" xr3:uid="{00000000-0010-0000-0100-00000C000000}" name="Octubre" totalsRowFunction="sum" dataDxfId="57" totalsRowDxfId="56">
      <calculatedColumnFormula>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calculatedColumnFormula>
    </tableColumn>
    <tableColumn id="13" xr3:uid="{00000000-0010-0000-0100-00000D000000}" name="Noviembre" totalsRowFunction="sum" dataDxfId="55" totalsRowDxfId="54">
      <calculatedColumnFormula>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calculatedColumnFormula>
    </tableColumn>
    <tableColumn id="14" xr3:uid="{00000000-0010-0000-0100-00000E000000}" name="Diciembre" totalsRowFunction="sum" dataDxfId="53" totalsRowDxfId="52">
      <calculatedColumnFormula>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calculatedColumnFormula>
    </tableColumn>
    <tableColumn id="15" xr3:uid="{00000000-0010-0000-0100-00000F000000}" name="Total" totalsRowFunction="sum" dataDxfId="51" totalsRowDxfId="50">
      <calculatedColumnFormula>SUM(ResumenDeGastosMensuales[[#This Row],[Enero]:[Diciembre]])</calculatedColumnFormula>
    </tableColumn>
    <tableColumn id="16" xr3:uid="{00000000-0010-0000-0100-000010000000}" name=" " dataDxfId="49" totalsRowDxfId="48"/>
  </tableColumns>
  <tableStyleInfo name="TableStyleLight8"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GastosDetallados" displayName="GastosDetallados" ref="B4:J367" headerRowDxfId="47" dataDxfId="45" headerRowBorderDxfId="46" tableBorderDxfId="44" totalsRowBorderDxfId="43">
  <autoFilter ref="B4:J36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sortState ref="B5:J130">
    <sortCondition ref="C5:C130"/>
  </sortState>
  <tableColumns count="9">
    <tableColumn id="1" xr3:uid="{00000000-0010-0000-0200-000001000000}" name="Clausula económica contractual" totalsRowLabel="Total" dataDxfId="42" totalsRowDxfId="41" dataCellStyle="Millares"/>
    <tableColumn id="2" xr3:uid="{00000000-0010-0000-0200-000002000000}" name="Fecha(s) o periodo(s) en que se ejercen los recursos (día/mes/año)" dataDxfId="40" totalsRowDxfId="39" dataCellStyle="Fecha"/>
    <tableColumn id="3" xr3:uid="{00000000-0010-0000-0200-000003000000}" name="N.º de comprobante" dataDxfId="38" totalsRowDxfId="37" dataCellStyle="Millares"/>
    <tableColumn id="4" xr3:uid="{00000000-0010-0000-0200-000004000000}" name="Solicitado por" dataDxfId="36" totalsRowDxfId="35"/>
    <tableColumn id="5" xr3:uid="{00000000-0010-0000-0200-000005000000}" name="Importe" dataDxfId="34" totalsRowDxfId="33" dataCellStyle="Moneda"/>
    <tableColumn id="6" xr3:uid="{00000000-0010-0000-0200-000006000000}" name="Destino final de los recursos" dataDxfId="32" totalsRowDxfId="31"/>
    <tableColumn id="7" xr3:uid="{00000000-0010-0000-0200-000007000000}" name="Uso" dataDxfId="30" totalsRowDxfId="29"/>
    <tableColumn id="8" xr3:uid="{00000000-0010-0000-0200-000008000000}" name="Método de distribución" dataDxfId="28" totalsRowDxfId="27"/>
    <tableColumn id="9" xr3:uid="{00000000-0010-0000-0200-000009000000}" name="Fecha del archivo" totalsRowFunction="count" dataDxfId="26" totalsRowDxfId="25" dataCellStyle="Fecha">
      <calculatedColumnFormula>GastosDetallados[[#This Row],[Fecha(s) o periodo(s) en que se ejercen los recursos (día/mes/año)]]</calculatedColumnFormula>
    </tableColumn>
  </tableColumns>
  <tableStyleInfo name="Gastos Detallado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Otros" displayName="Otros" ref="B4:L6" headerRowDxfId="24" dataDxfId="22" headerRowBorderDxfId="23">
  <autoFilter ref="B4:L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Código de contabilidad general" totalsRowLabel="Total" dataDxfId="21" totalsRowDxfId="20" dataCellStyle="Millares"/>
    <tableColumn id="2" xr3:uid="{00000000-0010-0000-0300-000002000000}" name="Fecha de solicitud del cheque " dataDxfId="19" totalsRowDxfId="18" dataCellStyle="Fecha"/>
    <tableColumn id="3" xr3:uid="{00000000-0010-0000-0300-000003000000}" name="Solicitado por" dataDxfId="17" totalsRowDxfId="16"/>
    <tableColumn id="4" xr3:uid="{00000000-0010-0000-0300-000004000000}" name="Importe del cheque" dataDxfId="15" totalsRowDxfId="14" dataCellStyle="Moneda [0]"/>
    <tableColumn id="5" xr3:uid="{00000000-0010-0000-0300-000005000000}" name="Contribución año anterior" dataDxfId="13" totalsRowDxfId="12" dataCellStyle="Moneda [0]"/>
    <tableColumn id="6" xr3:uid="{00000000-0010-0000-0300-000006000000}" name="Beneficiario" dataDxfId="11" totalsRowDxfId="10"/>
    <tableColumn id="7" xr3:uid="{00000000-0010-0000-0300-000007000000}" name="Usado para" dataDxfId="9" totalsRowDxfId="8"/>
    <tableColumn id="8" xr3:uid="{00000000-0010-0000-0300-000008000000}" name="Aprobado por" dataDxfId="7" totalsRowDxfId="6"/>
    <tableColumn id="9" xr3:uid="{00000000-0010-0000-0300-000009000000}" name="Categoría" dataDxfId="5" totalsRowDxfId="4"/>
    <tableColumn id="10" xr3:uid="{00000000-0010-0000-0300-00000A000000}" name="Método de distribución" dataDxfId="3" totalsRowDxfId="2"/>
    <tableColumn id="11" xr3:uid="{00000000-0010-0000-0300-00000B000000}" name="Fecha del archivo" totalsRowFunction="count" dataDxfId="1" totalsRowDxfId="0" dataCellStyle="Fecha"/>
  </tableColumns>
  <tableStyleInfo name="Beneficencia Y Patrocinios" showFirstColumn="0" showLastColumn="0" showRowStripes="0"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J13"/>
  <sheetViews>
    <sheetView showGridLines="0" tabSelected="1" zoomScaleNormal="100" workbookViewId="0">
      <selection activeCell="B2" sqref="B2:G2"/>
    </sheetView>
  </sheetViews>
  <sheetFormatPr baseColWidth="10" defaultColWidth="8.75" defaultRowHeight="30" customHeight="1" x14ac:dyDescent="0.35"/>
  <cols>
    <col min="1" max="1" width="2.625" customWidth="1"/>
    <col min="2" max="2" width="33.25" bestFit="1" customWidth="1"/>
    <col min="3" max="3" width="28.375" bestFit="1" customWidth="1"/>
    <col min="4" max="4" width="14.875" bestFit="1" customWidth="1"/>
    <col min="5" max="5" width="13.375" bestFit="1" customWidth="1"/>
    <col min="6" max="6" width="19.125" bestFit="1" customWidth="1"/>
    <col min="7" max="7" width="19.5" bestFit="1" customWidth="1"/>
    <col min="8" max="8" width="52.625" customWidth="1"/>
    <col min="10" max="10" width="11.25" bestFit="1" customWidth="1"/>
  </cols>
  <sheetData>
    <row r="1" spans="2:10" ht="12.75" customHeight="1" x14ac:dyDescent="0.35">
      <c r="B1" s="3"/>
    </row>
    <row r="2" spans="2:10" ht="43.9" customHeight="1" x14ac:dyDescent="0.35">
      <c r="B2" s="98" t="s">
        <v>68</v>
      </c>
      <c r="C2" s="98"/>
      <c r="D2" s="98"/>
      <c r="E2" s="98"/>
      <c r="F2" s="98"/>
      <c r="G2" s="98"/>
    </row>
    <row r="3" spans="2:10" ht="39" customHeight="1" x14ac:dyDescent="0.35">
      <c r="B3" s="30" t="s">
        <v>55</v>
      </c>
      <c r="C3" s="31" t="s">
        <v>56</v>
      </c>
      <c r="D3" s="31" t="s">
        <v>50</v>
      </c>
      <c r="E3" s="31" t="s">
        <v>49</v>
      </c>
      <c r="F3" s="32" t="s">
        <v>43</v>
      </c>
      <c r="G3" s="33" t="s">
        <v>2</v>
      </c>
    </row>
    <row r="4" spans="2:10" ht="39" customHeight="1" x14ac:dyDescent="0.35">
      <c r="B4" s="28">
        <v>61</v>
      </c>
      <c r="C4" s="36" t="s">
        <v>61</v>
      </c>
      <c r="D4" s="34">
        <f>'Fecha de recepción de recursos '!P10</f>
        <v>157200</v>
      </c>
      <c r="E4" s="34">
        <f>SUMIF(ResumenDeGastosMensuales[Clausula económica contractual],YearToDateTable[[#This Row],[Clausula económica contractual]],ResumenDeGastosMensuales[Total])</f>
        <v>121839.94</v>
      </c>
      <c r="F4" s="35">
        <f>IF(YearToDateTable[[#This Row],[Egreso]]="","",YearToDateTable[[#This Row],[Ingreso]]-YearToDateTable[[#This Row],[Egreso]])</f>
        <v>35360.06</v>
      </c>
      <c r="G4" s="29">
        <f>YearToDateTable[[#This Row],[RESTANTES EN $]]/YearToDateTable[[#This Row],[Ingreso]]</f>
        <v>0.22493676844783714</v>
      </c>
      <c r="J4" s="43"/>
    </row>
    <row r="5" spans="2:10" ht="39" customHeight="1" x14ac:dyDescent="0.35">
      <c r="B5" s="28">
        <v>64</v>
      </c>
      <c r="C5" s="36" t="s">
        <v>60</v>
      </c>
      <c r="D5" s="34">
        <f>'Fecha de recepción de recursos '!P11</f>
        <v>157200</v>
      </c>
      <c r="E5" s="34">
        <f>SUMIF(ResumenDeGastosMensuales[Clausula económica contractual],YearToDateTable[[#This Row],[Clausula económica contractual]],ResumenDeGastosMensuales[Total])</f>
        <v>84361.400000000009</v>
      </c>
      <c r="F5" s="35">
        <f>IF(YearToDateTable[[#This Row],[Egreso]]="","",YearToDateTable[[#This Row],[Ingreso]]-YearToDateTable[[#This Row],[Egreso]])</f>
        <v>72838.599999999991</v>
      </c>
      <c r="G5" s="29">
        <f>YearToDateTable[[#This Row],[RESTANTES EN $]]/YearToDateTable[[#This Row],[Ingreso]]</f>
        <v>0.46334987277353684</v>
      </c>
      <c r="J5" s="43"/>
    </row>
    <row r="6" spans="2:10" ht="39" customHeight="1" x14ac:dyDescent="0.35">
      <c r="B6" s="28">
        <v>66</v>
      </c>
      <c r="C6" s="36" t="s">
        <v>39</v>
      </c>
      <c r="D6" s="34">
        <f>'Fecha de recepción de recursos '!P12</f>
        <v>47300</v>
      </c>
      <c r="E6" s="34">
        <f>SUMIF(ResumenDeGastosMensuales[Clausula económica contractual],YearToDateTable[[#This Row],[Clausula económica contractual]],ResumenDeGastosMensuales[Total])</f>
        <v>0</v>
      </c>
      <c r="F6" s="35">
        <f>IF(YearToDateTable[[#This Row],[Egreso]]="","",YearToDateTable[[#This Row],[Ingreso]]-YearToDateTable[[#This Row],[Egreso]])</f>
        <v>47300</v>
      </c>
      <c r="G6" s="54">
        <f>YearToDateTable[[#This Row],[RESTANTES EN $]]/YearToDateTable[[#This Row],[Ingreso]]</f>
        <v>1</v>
      </c>
      <c r="J6" s="43"/>
    </row>
    <row r="7" spans="2:10" ht="39" customHeight="1" x14ac:dyDescent="0.35">
      <c r="B7" s="28">
        <v>99</v>
      </c>
      <c r="C7" s="36" t="s">
        <v>40</v>
      </c>
      <c r="D7" s="34">
        <f>'Fecha de recepción de recursos '!P13</f>
        <v>911760</v>
      </c>
      <c r="E7" s="34">
        <f>SUMIF(ResumenDeGastosMensuales[Clausula económica contractual],YearToDateTable[[#This Row],[Clausula económica contractual]],ResumenDeGastosMensuales[Total])</f>
        <v>734050.02999999991</v>
      </c>
      <c r="F7" s="35">
        <f>IF(YearToDateTable[[#This Row],[Egreso]]="","",YearToDateTable[[#This Row],[Ingreso]]-YearToDateTable[[#This Row],[Egreso]])</f>
        <v>177709.97000000009</v>
      </c>
      <c r="G7" s="29">
        <f>YearToDateTable[[#This Row],[RESTANTES EN $]]/YearToDateTable[[#This Row],[Ingreso]]</f>
        <v>0.19490871501272275</v>
      </c>
    </row>
    <row r="8" spans="2:10" ht="39" customHeight="1" x14ac:dyDescent="0.35">
      <c r="B8" s="28">
        <v>89</v>
      </c>
      <c r="C8" s="36" t="s">
        <v>63</v>
      </c>
      <c r="D8" s="34">
        <f>'Fecha de recepción de recursos '!P14</f>
        <v>49333.319999999992</v>
      </c>
      <c r="E8" s="34">
        <f>SUMIF(ResumenDeGastosMensuales[Clausula económica contractual],YearToDateTable[[#This Row],[Clausula económica contractual]],ResumenDeGastosMensuales[Total])</f>
        <v>0</v>
      </c>
      <c r="F8" s="35">
        <f>IF(YearToDateTable[[#This Row],[Egreso]]="","",YearToDateTable[[#This Row],[Ingreso]]-YearToDateTable[[#This Row],[Egreso]])</f>
        <v>49333.319999999992</v>
      </c>
      <c r="G8" s="29">
        <f>YearToDateTable[[#This Row],[RESTANTES EN $]]/YearToDateTable[[#This Row],[Ingreso]]</f>
        <v>1</v>
      </c>
    </row>
    <row r="9" spans="2:10" ht="39" customHeight="1" x14ac:dyDescent="0.35">
      <c r="B9" s="28">
        <v>2</v>
      </c>
      <c r="C9" s="36" t="s">
        <v>41</v>
      </c>
      <c r="D9" s="34">
        <f>'Fecha de recepción de recursos '!P15</f>
        <v>39963</v>
      </c>
      <c r="E9" s="34">
        <f>SUMIF(ResumenDeGastosMensuales[Clausula económica contractual],YearToDateTable[[#This Row],[Clausula económica contractual]],ResumenDeGastosMensuales[Total])</f>
        <v>0</v>
      </c>
      <c r="F9" s="35">
        <f>IF(YearToDateTable[[#This Row],[Egreso]]="","",YearToDateTable[[#This Row],[Ingreso]]-YearToDateTable[[#This Row],[Egreso]])</f>
        <v>39963</v>
      </c>
      <c r="G9" s="29">
        <f>YearToDateTable[[#This Row],[RESTANTES EN $]]/YearToDateTable[[#This Row],[Ingreso]]</f>
        <v>1</v>
      </c>
    </row>
    <row r="10" spans="2:10" ht="39" customHeight="1" x14ac:dyDescent="0.35">
      <c r="B10" s="28">
        <v>96</v>
      </c>
      <c r="C10" s="36" t="s">
        <v>42</v>
      </c>
      <c r="D10" s="34">
        <v>0</v>
      </c>
      <c r="E10" s="34">
        <v>0</v>
      </c>
      <c r="F10" s="35">
        <f>IF(YearToDateTable[[#This Row],[Egreso]]="","",YearToDateTable[[#This Row],[Ingreso]]-YearToDateTable[[#This Row],[Egreso]])</f>
        <v>0</v>
      </c>
      <c r="G10" s="29" t="e">
        <f>YearToDateTable[[#This Row],[RESTANTES EN $]]/YearToDateTable[[#This Row],[Ingreso]]</f>
        <v>#DIV/0!</v>
      </c>
    </row>
    <row r="11" spans="2:10" ht="39" customHeight="1" x14ac:dyDescent="0.35">
      <c r="B11" s="50" t="s">
        <v>1</v>
      </c>
      <c r="C11" s="50"/>
      <c r="D11" s="51">
        <f>SUBTOTAL(109,YearToDateTable[Ingreso])</f>
        <v>1362756.32</v>
      </c>
      <c r="E11" s="51">
        <f>SUBTOTAL(109,YearToDateTable[Egreso])</f>
        <v>940251.36999999988</v>
      </c>
      <c r="F11" s="51">
        <f>SUBTOTAL(109,YearToDateTable[RESTANTES EN $])</f>
        <v>422504.95000000007</v>
      </c>
      <c r="G11" s="52">
        <f>YearToDateTable[[#Totals],[RESTANTES EN $]]/YearToDateTable[[#Totals],[Ingreso]]</f>
        <v>0.31003705049777353</v>
      </c>
    </row>
    <row r="13" spans="2:10" ht="30" customHeight="1" x14ac:dyDescent="0.35">
      <c r="D13" s="44"/>
      <c r="E13" s="44"/>
      <c r="F13" s="44"/>
      <c r="G13" s="43"/>
    </row>
  </sheetData>
  <mergeCells count="1">
    <mergeCell ref="B2:G2"/>
  </mergeCells>
  <conditionalFormatting sqref="F4:F10">
    <cfRule type="dataBar" priority="4">
      <dataBar>
        <cfvo type="min"/>
        <cfvo type="max"/>
        <color rgb="FFFF555A"/>
      </dataBar>
      <extLst>
        <ext xmlns:x14="http://schemas.microsoft.com/office/spreadsheetml/2009/9/main" uri="{B025F937-C7B1-47D3-B67F-A62EFF666E3E}">
          <x14:id>{64C81F98-403B-4FC7-B043-331717AC59B0}</x14:id>
        </ext>
      </extLst>
    </cfRule>
  </conditionalFormatting>
  <dataValidations count="1">
    <dataValidation allowBlank="1" showErrorMessage="1" sqref="B1" xr:uid="{00000000-0002-0000-0000-000000000000}"/>
  </dataValidations>
  <printOptions horizontalCentered="1"/>
  <pageMargins left="0.4" right="0.4" top="0.4" bottom="0.6" header="0.3" footer="0.3"/>
  <pageSetup paperSize="9" scale="64" fitToHeight="0" orientation="portrait" r:id="rId1"/>
  <headerFooter differentFirst="1">
    <oddFooter>Page &amp;P of &amp;N</oddFooter>
  </headerFooter>
  <ignoredErrors>
    <ignoredError sqref="G7" evalError="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Q13"/>
  <sheetViews>
    <sheetView showGridLines="0" zoomScale="90" zoomScaleNormal="90" workbookViewId="0">
      <selection activeCell="D8" sqref="D8"/>
    </sheetView>
  </sheetViews>
  <sheetFormatPr baseColWidth="10" defaultColWidth="8.75" defaultRowHeight="30" customHeight="1" x14ac:dyDescent="0.35"/>
  <cols>
    <col min="1" max="1" width="2.625" customWidth="1"/>
    <col min="2" max="2" width="21" customWidth="1"/>
    <col min="3" max="3" width="19" customWidth="1"/>
    <col min="4" max="16" width="13" customWidth="1"/>
  </cols>
  <sheetData>
    <row r="1" spans="2:17" ht="12" customHeight="1" x14ac:dyDescent="0.35"/>
    <row r="2" spans="2:17" ht="41.25" customHeight="1" x14ac:dyDescent="0.35">
      <c r="B2" s="99" t="s">
        <v>67</v>
      </c>
      <c r="C2" s="99"/>
      <c r="D2" s="99"/>
      <c r="E2" s="99"/>
      <c r="F2" s="99"/>
      <c r="G2" s="99"/>
      <c r="H2" s="99"/>
      <c r="I2" s="99"/>
      <c r="J2" s="99"/>
      <c r="K2" s="99"/>
      <c r="L2" s="99"/>
      <c r="M2" s="99"/>
      <c r="N2" s="99"/>
      <c r="O2" s="99"/>
      <c r="P2" s="99"/>
      <c r="Q2" s="99"/>
    </row>
    <row r="3" spans="2:17" ht="37.15" customHeight="1" x14ac:dyDescent="0.35">
      <c r="B3" s="4" t="s">
        <v>3</v>
      </c>
      <c r="D3" s="1">
        <v>44927</v>
      </c>
      <c r="E3" s="1">
        <v>44958</v>
      </c>
      <c r="F3" s="1">
        <v>44986</v>
      </c>
      <c r="G3" s="1">
        <v>45017</v>
      </c>
      <c r="H3" s="1">
        <v>45047</v>
      </c>
      <c r="I3" s="1">
        <v>45078</v>
      </c>
      <c r="J3" s="1">
        <v>45108</v>
      </c>
      <c r="K3" s="1">
        <v>45139</v>
      </c>
      <c r="L3" s="1">
        <v>45170</v>
      </c>
      <c r="M3" s="1">
        <v>45200</v>
      </c>
      <c r="N3" s="1">
        <v>45231</v>
      </c>
      <c r="O3" s="1">
        <v>45261</v>
      </c>
    </row>
    <row r="4" spans="2:17" ht="37.5" customHeight="1" x14ac:dyDescent="0.35">
      <c r="B4" s="4"/>
      <c r="D4" s="1">
        <f>EOMONTH(D3,0)</f>
        <v>44957</v>
      </c>
      <c r="E4" s="1">
        <f>EOMONTH(E3,0)</f>
        <v>44985</v>
      </c>
      <c r="F4" s="1">
        <f>EOMONTH(F3,0)</f>
        <v>45016</v>
      </c>
      <c r="G4" s="1">
        <f>EOMONTH(G3,0)</f>
        <v>45046</v>
      </c>
      <c r="H4" s="1">
        <f>EOMONTH(H3,0)</f>
        <v>45077</v>
      </c>
      <c r="I4" s="1">
        <f t="shared" ref="I4:O4" si="0">EOMONTH(I3,0)</f>
        <v>45107</v>
      </c>
      <c r="J4" s="1">
        <f t="shared" si="0"/>
        <v>45138</v>
      </c>
      <c r="K4" s="1">
        <f t="shared" si="0"/>
        <v>45169</v>
      </c>
      <c r="L4" s="1">
        <f t="shared" si="0"/>
        <v>45199</v>
      </c>
      <c r="M4" s="1">
        <f t="shared" si="0"/>
        <v>45230</v>
      </c>
      <c r="N4" s="1">
        <f t="shared" si="0"/>
        <v>45260</v>
      </c>
      <c r="O4" s="1">
        <f t="shared" si="0"/>
        <v>45291</v>
      </c>
    </row>
    <row r="5" spans="2:17" ht="48" customHeight="1" x14ac:dyDescent="0.35">
      <c r="B5" s="19" t="s">
        <v>55</v>
      </c>
      <c r="C5" s="20" t="s">
        <v>56</v>
      </c>
      <c r="D5" s="20" t="s">
        <v>4</v>
      </c>
      <c r="E5" s="20" t="s">
        <v>5</v>
      </c>
      <c r="F5" s="20" t="s">
        <v>6</v>
      </c>
      <c r="G5" s="20" t="s">
        <v>7</v>
      </c>
      <c r="H5" s="20" t="s">
        <v>8</v>
      </c>
      <c r="I5" s="20" t="s">
        <v>9</v>
      </c>
      <c r="J5" s="20" t="s">
        <v>10</v>
      </c>
      <c r="K5" s="20" t="s">
        <v>11</v>
      </c>
      <c r="L5" s="20" t="s">
        <v>12</v>
      </c>
      <c r="M5" s="20" t="s">
        <v>13</v>
      </c>
      <c r="N5" s="20" t="s">
        <v>14</v>
      </c>
      <c r="O5" s="20" t="s">
        <v>15</v>
      </c>
      <c r="P5" s="20" t="s">
        <v>1</v>
      </c>
      <c r="Q5" s="27" t="s">
        <v>16</v>
      </c>
    </row>
    <row r="6" spans="2:17" ht="48" customHeight="1" x14ac:dyDescent="0.35">
      <c r="B6" s="5">
        <v>61</v>
      </c>
      <c r="C6" s="6" t="s">
        <v>38</v>
      </c>
      <c r="D6"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16154.619999999999</v>
      </c>
      <c r="E6"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26387.399999999998</v>
      </c>
      <c r="F6"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19562.519999999997</v>
      </c>
      <c r="G6"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6768.7</v>
      </c>
      <c r="H6"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26037.25</v>
      </c>
      <c r="I6"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2500</v>
      </c>
      <c r="J6"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2500</v>
      </c>
      <c r="K6"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2500</v>
      </c>
      <c r="L6"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10859.35</v>
      </c>
      <c r="M6"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2500</v>
      </c>
      <c r="N6"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2500</v>
      </c>
      <c r="O6"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3570.1</v>
      </c>
      <c r="P6" s="37">
        <f>SUM(ResumenDeGastosMensuales[[#This Row],[Enero]:[Diciembre]])</f>
        <v>121839.94</v>
      </c>
      <c r="Q6" s="7"/>
    </row>
    <row r="7" spans="2:17" ht="48" customHeight="1" x14ac:dyDescent="0.35">
      <c r="B7" s="8">
        <v>64</v>
      </c>
      <c r="C7" s="9" t="s">
        <v>46</v>
      </c>
      <c r="D7"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9577.7999999999993</v>
      </c>
      <c r="E7"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5916</v>
      </c>
      <c r="F7"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10058.799999999999</v>
      </c>
      <c r="G7"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5640</v>
      </c>
      <c r="H7"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2580</v>
      </c>
      <c r="I7"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7973.3</v>
      </c>
      <c r="J7"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13950.95</v>
      </c>
      <c r="K7"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6478.55</v>
      </c>
      <c r="L7"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6111</v>
      </c>
      <c r="M7"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5103</v>
      </c>
      <c r="N7"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4833</v>
      </c>
      <c r="O7"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6139</v>
      </c>
      <c r="P7" s="38">
        <f>SUM(ResumenDeGastosMensuales[[#This Row],[Enero]:[Diciembre]])</f>
        <v>84361.400000000009</v>
      </c>
      <c r="Q7" s="10"/>
    </row>
    <row r="8" spans="2:17" ht="48" customHeight="1" x14ac:dyDescent="0.35">
      <c r="B8" s="8">
        <v>66</v>
      </c>
      <c r="C8" s="9" t="s">
        <v>39</v>
      </c>
      <c r="D8"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8"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8"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8"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8"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8"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8"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8"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8"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8"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8"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8"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8" s="38">
        <f>SUM(ResumenDeGastosMensuales[[#This Row],[Enero]:[Diciembre]])</f>
        <v>0</v>
      </c>
      <c r="Q8" s="10"/>
    </row>
    <row r="9" spans="2:17" ht="48" customHeight="1" x14ac:dyDescent="0.35">
      <c r="B9" s="5">
        <v>99</v>
      </c>
      <c r="C9" s="6" t="s">
        <v>40</v>
      </c>
      <c r="D9"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53964.29</v>
      </c>
      <c r="E9"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49923.29</v>
      </c>
      <c r="F9"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46433.96</v>
      </c>
      <c r="G9"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150836.41</v>
      </c>
      <c r="H9"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57092.31</v>
      </c>
      <c r="I9"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78403.009999999995</v>
      </c>
      <c r="J9"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28263.35</v>
      </c>
      <c r="K9"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69957.810000000012</v>
      </c>
      <c r="L9"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61113.979999999996</v>
      </c>
      <c r="M9"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60387.81</v>
      </c>
      <c r="N9"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45216.36</v>
      </c>
      <c r="O9"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32457.45</v>
      </c>
      <c r="P9" s="37">
        <f>SUM(ResumenDeGastosMensuales[[#This Row],[Enero]:[Diciembre]])</f>
        <v>734050.02999999991</v>
      </c>
      <c r="Q9" s="7"/>
    </row>
    <row r="10" spans="2:17" ht="48" customHeight="1" x14ac:dyDescent="0.35">
      <c r="B10" s="58">
        <v>89</v>
      </c>
      <c r="C10" s="59" t="s">
        <v>63</v>
      </c>
      <c r="D10" s="62">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0" s="62">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0" s="62">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0" s="62">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0" s="62">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0" s="62">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0" s="62">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0" s="62">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0" s="62">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0" s="62">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0" s="62">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0" s="62">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0" s="60">
        <f>SUM(ResumenDeGastosMensuales[[#This Row],[Enero]:[Diciembre]])</f>
        <v>0</v>
      </c>
      <c r="Q10" s="61"/>
    </row>
    <row r="11" spans="2:17" ht="48" customHeight="1" x14ac:dyDescent="0.35">
      <c r="B11" s="8">
        <v>2</v>
      </c>
      <c r="C11" s="9" t="s">
        <v>41</v>
      </c>
      <c r="D11"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1"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1"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1"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1"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1"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1"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1"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1"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1"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1"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1"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1" s="38">
        <f>SUM(ResumenDeGastosMensuales[[#This Row],[Enero]:[Diciembre]])</f>
        <v>0</v>
      </c>
      <c r="Q11" s="10"/>
    </row>
    <row r="12" spans="2:17" ht="48" customHeight="1" x14ac:dyDescent="0.35">
      <c r="B12" s="5">
        <v>96</v>
      </c>
      <c r="C12" s="6" t="s">
        <v>42</v>
      </c>
      <c r="D12"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2"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2"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2"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2"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2"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2"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2"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2"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2"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2"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2"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2" s="37">
        <f>SUM(ResumenDeGastosMensuales[[#This Row],[Enero]:[Diciembre]])</f>
        <v>0</v>
      </c>
      <c r="Q12" s="7"/>
    </row>
    <row r="13" spans="2:17" ht="48" customHeight="1" x14ac:dyDescent="0.35">
      <c r="B13" s="47" t="s">
        <v>1</v>
      </c>
      <c r="C13" s="48"/>
      <c r="D13" s="49">
        <f>SUBTOTAL(109,ResumenDeGastosMensuales[Enero])</f>
        <v>79696.709999999992</v>
      </c>
      <c r="E13" s="49">
        <f>SUBTOTAL(109,ResumenDeGastosMensuales[Febrero])</f>
        <v>82226.69</v>
      </c>
      <c r="F13" s="49">
        <f>SUBTOTAL(109,ResumenDeGastosMensuales[Marzo])</f>
        <v>76055.28</v>
      </c>
      <c r="G13" s="49">
        <f>SUBTOTAL(109,ResumenDeGastosMensuales[Abril])</f>
        <v>163245.11000000002</v>
      </c>
      <c r="H13" s="49">
        <f>SUBTOTAL(109,ResumenDeGastosMensuales[Mayo])</f>
        <v>85709.56</v>
      </c>
      <c r="I13" s="49">
        <f>SUBTOTAL(109,ResumenDeGastosMensuales[Junio])</f>
        <v>88876.31</v>
      </c>
      <c r="J13" s="49">
        <f>SUBTOTAL(109,ResumenDeGastosMensuales[Julio])</f>
        <v>44714.3</v>
      </c>
      <c r="K13" s="49">
        <f>SUBTOTAL(109,ResumenDeGastosMensuales[Agosto])</f>
        <v>78936.360000000015</v>
      </c>
      <c r="L13" s="49">
        <f>SUBTOTAL(109,ResumenDeGastosMensuales[Septiembre])</f>
        <v>78084.329999999987</v>
      </c>
      <c r="M13" s="49">
        <f>SUBTOTAL(109,ResumenDeGastosMensuales[Octubre])</f>
        <v>67990.81</v>
      </c>
      <c r="N13" s="49">
        <f>SUBTOTAL(109,ResumenDeGastosMensuales[Noviembre])</f>
        <v>52549.36</v>
      </c>
      <c r="O13" s="49">
        <f>SUBTOTAL(109,ResumenDeGastosMensuales[Diciembre])</f>
        <v>42166.55</v>
      </c>
      <c r="P13" s="49">
        <f>SUBTOTAL(109,ResumenDeGastosMensuales[Total])</f>
        <v>940251.36999999988</v>
      </c>
      <c r="Q13" s="48"/>
    </row>
  </sheetData>
  <mergeCells count="1">
    <mergeCell ref="B2:Q2"/>
  </mergeCells>
  <dataValidations count="7">
    <dataValidation allowBlank="1" showErrorMessage="1" prompt="Escriba el código de contabilidad en esta columna bajo este encabezado" sqref="B5" xr:uid="{00000000-0002-0000-0100-000000000000}"/>
    <dataValidation allowBlank="1" showErrorMessage="1" prompt="Escriba el título de cuenta en esta columna bajo este encabezado" sqref="C5" xr:uid="{00000000-0002-0000-0100-000001000000}"/>
    <dataValidation allowBlank="1" showErrorMessage="1" prompt="La cantidad real de este mes se calcula automáticamente en esta columna bajo este encabezado" sqref="D5:O5" xr:uid="{00000000-0002-0000-0100-000002000000}"/>
    <dataValidation allowBlank="1" showErrorMessage="1" prompt="El total se calcula automáticamente en esta columna, debajo de este encabezado" sqref="P5" xr:uid="{00000000-0002-0000-0100-000003000000}"/>
    <dataValidation allowBlank="1" showInputMessage="1" showErrorMessage="1" prompt="En esta columna se muestra un minigráfico en el que se visualiza la tendencia de un gasto durante 12 meses." sqref="Q5" xr:uid="{00000000-0002-0000-0100-000004000000}"/>
    <dataValidation allowBlank="1" showInputMessage="1" showErrorMessage="1" prompt="El vínculo de navegación se encuentra en esta celda. Seleccione esta opción para ir a la hoja de cálculo de Resumen de presupuesto del año actual" sqref="B1" xr:uid="{00000000-0002-0000-0100-000005000000}"/>
    <dataValidation allowBlank="1" showInputMessage="1" showErrorMessage="1" prompt="El vínculo de navegación se encuentra en esta celda. Seleccione esta opción para ir a la hoja de cálculo de Gastos detallados" sqref="C1" xr:uid="{00000000-0002-0000-0100-000006000000}"/>
  </dataValidations>
  <printOptions horizontalCentered="1"/>
  <pageMargins left="0.4" right="0.4" top="0.4" bottom="0.6" header="0.3" footer="0.3"/>
  <pageSetup paperSize="9" scale="61"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r2:uid="{00000000-0003-0000-0100-000000000000}">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'Destino final de los recursos'!D6:O6</xm:f>
              <xm:sqref>Q6</xm:sqref>
            </x14:sparkline>
            <x14:sparkline>
              <xm:f>'Destino final de los recursos'!D7:O7</xm:f>
              <xm:sqref>Q7</xm:sqref>
            </x14:sparkline>
            <x14:sparkline>
              <xm:f>'Destino final de los recursos'!D8:O8</xm:f>
              <xm:sqref>Q8</xm:sqref>
            </x14:sparkline>
            <x14:sparkline>
              <xm:f>'Destino final de los recursos'!D9:O9</xm:f>
              <xm:sqref>Q9</xm:sqref>
            </x14:sparkline>
            <x14:sparkline>
              <xm:f>'Destino final de los recursos'!D10:O10</xm:f>
              <xm:sqref>Q10</xm:sqref>
            </x14:sparkline>
            <x14:sparkline>
              <xm:f>'Destino final de los recursos'!D11:O11</xm:f>
              <xm:sqref>Q11</xm:sqref>
            </x14:sparkline>
            <x14:sparkline>
              <xm:f>'Destino final de los recursos'!D12:O12</xm:f>
              <xm:sqref>Q12</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J367"/>
  <sheetViews>
    <sheetView showGridLines="0" zoomScale="80" zoomScaleNormal="80" workbookViewId="0">
      <pane xSplit="9" ySplit="4" topLeftCell="J359" activePane="bottomRight" state="frozen"/>
      <selection pane="topRight" activeCell="J1" sqref="J1"/>
      <selection pane="bottomLeft" activeCell="A5" sqref="A5"/>
      <selection pane="bottomRight" activeCell="G368" sqref="G368"/>
    </sheetView>
  </sheetViews>
  <sheetFormatPr baseColWidth="10" defaultColWidth="8.75" defaultRowHeight="30" customHeight="1" x14ac:dyDescent="0.35"/>
  <cols>
    <col min="1" max="1" width="2.625" customWidth="1"/>
    <col min="2" max="2" width="21" customWidth="1"/>
    <col min="3" max="3" width="19" customWidth="1"/>
    <col min="4" max="4" width="12.5" customWidth="1"/>
    <col min="5" max="5" width="30" customWidth="1"/>
    <col min="6" max="6" width="15.375" customWidth="1"/>
    <col min="7" max="7" width="30" customWidth="1"/>
    <col min="8" max="8" width="22.5" customWidth="1"/>
    <col min="9" max="9" width="14.625" customWidth="1"/>
    <col min="10" max="10" width="15.5" customWidth="1"/>
  </cols>
  <sheetData>
    <row r="1" spans="2:10" ht="17.25" customHeight="1" thickBot="1" x14ac:dyDescent="0.4"/>
    <row r="2" spans="2:10" ht="72" customHeight="1" thickBot="1" x14ac:dyDescent="0.4">
      <c r="B2" s="101" t="s">
        <v>52</v>
      </c>
      <c r="C2" s="102"/>
      <c r="D2" s="102"/>
      <c r="E2" s="102"/>
      <c r="F2" s="102"/>
      <c r="G2" s="102"/>
      <c r="H2" s="102"/>
      <c r="I2" s="102"/>
      <c r="J2" s="103"/>
    </row>
    <row r="3" spans="2:10" ht="83.25" customHeight="1" x14ac:dyDescent="0.35">
      <c r="B3" s="100"/>
      <c r="C3" s="100"/>
      <c r="D3" s="100"/>
      <c r="E3" s="100"/>
      <c r="F3" s="100"/>
      <c r="G3" s="100"/>
      <c r="H3" s="100"/>
      <c r="I3" s="100"/>
      <c r="J3" s="100"/>
    </row>
    <row r="4" spans="2:10" ht="78" x14ac:dyDescent="0.35">
      <c r="B4" s="24" t="s">
        <v>55</v>
      </c>
      <c r="C4" s="25" t="s">
        <v>53</v>
      </c>
      <c r="D4" s="65" t="s">
        <v>124</v>
      </c>
      <c r="E4" s="25" t="s">
        <v>18</v>
      </c>
      <c r="F4" s="25" t="s">
        <v>57</v>
      </c>
      <c r="G4" s="25" t="s">
        <v>54</v>
      </c>
      <c r="H4" s="25" t="s">
        <v>58</v>
      </c>
      <c r="I4" s="25" t="s">
        <v>21</v>
      </c>
      <c r="J4" s="26" t="s">
        <v>22</v>
      </c>
    </row>
    <row r="5" spans="2:10" ht="30" customHeight="1" x14ac:dyDescent="0.35">
      <c r="B5" s="66">
        <v>99</v>
      </c>
      <c r="C5" s="67">
        <v>44935</v>
      </c>
      <c r="D5" s="68">
        <v>736556</v>
      </c>
      <c r="E5" s="69" t="s">
        <v>65</v>
      </c>
      <c r="F5" s="70">
        <v>2115</v>
      </c>
      <c r="G5" s="71" t="s">
        <v>40</v>
      </c>
      <c r="H5" s="71" t="s">
        <v>70</v>
      </c>
      <c r="I5" s="72" t="s">
        <v>44</v>
      </c>
      <c r="J5" s="73">
        <f>GastosDetallados[[#This Row],[Fecha(s) o periodo(s) en que se ejercen los recursos (día/mes/año)]]</f>
        <v>44935</v>
      </c>
    </row>
    <row r="6" spans="2:10" ht="30" customHeight="1" x14ac:dyDescent="0.35">
      <c r="B6" s="66">
        <v>99</v>
      </c>
      <c r="C6" s="67">
        <v>44935</v>
      </c>
      <c r="D6" s="74">
        <v>144216</v>
      </c>
      <c r="E6" s="71" t="s">
        <v>65</v>
      </c>
      <c r="F6" s="70">
        <v>4013.5</v>
      </c>
      <c r="G6" s="75" t="s">
        <v>40</v>
      </c>
      <c r="H6" s="75" t="s">
        <v>64</v>
      </c>
      <c r="I6" s="72" t="s">
        <v>44</v>
      </c>
      <c r="J6" s="73">
        <f>GastosDetallados[[#This Row],[Fecha(s) o periodo(s) en que se ejercen los recursos (día/mes/año)]]</f>
        <v>44935</v>
      </c>
    </row>
    <row r="7" spans="2:10" ht="30" customHeight="1" x14ac:dyDescent="0.35">
      <c r="B7" s="66">
        <v>99</v>
      </c>
      <c r="C7" s="67">
        <v>44935</v>
      </c>
      <c r="D7" s="68">
        <v>152428</v>
      </c>
      <c r="E7" s="71" t="s">
        <v>65</v>
      </c>
      <c r="F7" s="70">
        <v>1392</v>
      </c>
      <c r="G7" s="75" t="s">
        <v>40</v>
      </c>
      <c r="H7" s="71" t="s">
        <v>69</v>
      </c>
      <c r="I7" s="72" t="s">
        <v>44</v>
      </c>
      <c r="J7" s="76">
        <f>GastosDetallados[[#This Row],[Fecha(s) o periodo(s) en que se ejercen los recursos (día/mes/año)]]</f>
        <v>44935</v>
      </c>
    </row>
    <row r="8" spans="2:10" ht="30" customHeight="1" x14ac:dyDescent="0.35">
      <c r="B8" s="66">
        <v>61</v>
      </c>
      <c r="C8" s="77">
        <v>44936</v>
      </c>
      <c r="D8" s="68">
        <v>206852</v>
      </c>
      <c r="E8" s="69" t="s">
        <v>65</v>
      </c>
      <c r="F8" s="78">
        <v>500</v>
      </c>
      <c r="G8" s="79" t="s">
        <v>59</v>
      </c>
      <c r="H8" s="79" t="s">
        <v>48</v>
      </c>
      <c r="I8" s="71" t="s">
        <v>44</v>
      </c>
      <c r="J8" s="80">
        <f>GastosDetallados[[#This Row],[Fecha(s) o periodo(s) en que se ejercen los recursos (día/mes/año)]]</f>
        <v>44936</v>
      </c>
    </row>
    <row r="9" spans="2:10" ht="30" customHeight="1" x14ac:dyDescent="0.35">
      <c r="B9" s="66">
        <v>61</v>
      </c>
      <c r="C9" s="77">
        <v>44936</v>
      </c>
      <c r="D9" s="68">
        <v>208321</v>
      </c>
      <c r="E9" s="69" t="s">
        <v>65</v>
      </c>
      <c r="F9" s="78">
        <v>500</v>
      </c>
      <c r="G9" s="79" t="s">
        <v>59</v>
      </c>
      <c r="H9" s="79" t="s">
        <v>48</v>
      </c>
      <c r="I9" s="71" t="s">
        <v>44</v>
      </c>
      <c r="J9" s="81">
        <f>GastosDetallados[[#This Row],[Fecha(s) o periodo(s) en que se ejercen los recursos (día/mes/año)]]</f>
        <v>44936</v>
      </c>
    </row>
    <row r="10" spans="2:10" ht="30" customHeight="1" x14ac:dyDescent="0.35">
      <c r="B10" s="66">
        <v>61</v>
      </c>
      <c r="C10" s="77">
        <v>44936</v>
      </c>
      <c r="D10" s="68">
        <v>208989</v>
      </c>
      <c r="E10" s="69" t="s">
        <v>65</v>
      </c>
      <c r="F10" s="78">
        <v>500</v>
      </c>
      <c r="G10" s="79" t="s">
        <v>59</v>
      </c>
      <c r="H10" s="79" t="s">
        <v>48</v>
      </c>
      <c r="I10" s="71" t="s">
        <v>44</v>
      </c>
      <c r="J10" s="81">
        <f>GastosDetallados[[#This Row],[Fecha(s) o periodo(s) en que se ejercen los recursos (día/mes/año)]]</f>
        <v>44936</v>
      </c>
    </row>
    <row r="11" spans="2:10" ht="30" customHeight="1" x14ac:dyDescent="0.35">
      <c r="B11" s="66">
        <v>61</v>
      </c>
      <c r="C11" s="77">
        <v>44936</v>
      </c>
      <c r="D11" s="68">
        <v>210546</v>
      </c>
      <c r="E11" s="69" t="s">
        <v>65</v>
      </c>
      <c r="F11" s="78">
        <v>500</v>
      </c>
      <c r="G11" s="79" t="s">
        <v>59</v>
      </c>
      <c r="H11" s="79" t="s">
        <v>48</v>
      </c>
      <c r="I11" s="71" t="s">
        <v>44</v>
      </c>
      <c r="J11" s="81">
        <f>GastosDetallados[[#This Row],[Fecha(s) o periodo(s) en que se ejercen los recursos (día/mes/año)]]</f>
        <v>44936</v>
      </c>
    </row>
    <row r="12" spans="2:10" ht="30" customHeight="1" x14ac:dyDescent="0.35">
      <c r="B12" s="66">
        <v>61</v>
      </c>
      <c r="C12" s="77">
        <v>44936</v>
      </c>
      <c r="D12" s="68">
        <v>211117</v>
      </c>
      <c r="E12" s="69" t="s">
        <v>65</v>
      </c>
      <c r="F12" s="78">
        <v>500</v>
      </c>
      <c r="G12" s="79" t="s">
        <v>59</v>
      </c>
      <c r="H12" s="79" t="s">
        <v>48</v>
      </c>
      <c r="I12" s="71" t="s">
        <v>44</v>
      </c>
      <c r="J12" s="81">
        <f>GastosDetallados[[#This Row],[Fecha(s) o periodo(s) en que se ejercen los recursos (día/mes/año)]]</f>
        <v>44936</v>
      </c>
    </row>
    <row r="13" spans="2:10" ht="30" customHeight="1" x14ac:dyDescent="0.35">
      <c r="B13" s="66">
        <v>61</v>
      </c>
      <c r="C13" s="77">
        <v>44936</v>
      </c>
      <c r="D13" s="68">
        <v>211887</v>
      </c>
      <c r="E13" s="69" t="s">
        <v>65</v>
      </c>
      <c r="F13" s="78">
        <v>500</v>
      </c>
      <c r="G13" s="79" t="s">
        <v>59</v>
      </c>
      <c r="H13" s="79" t="s">
        <v>48</v>
      </c>
      <c r="I13" s="71" t="s">
        <v>44</v>
      </c>
      <c r="J13" s="81">
        <f>GastosDetallados[[#This Row],[Fecha(s) o periodo(s) en que se ejercen los recursos (día/mes/año)]]</f>
        <v>44936</v>
      </c>
    </row>
    <row r="14" spans="2:10" ht="30" customHeight="1" x14ac:dyDescent="0.35">
      <c r="B14" s="82">
        <v>64</v>
      </c>
      <c r="C14" s="81">
        <v>44936</v>
      </c>
      <c r="D14" s="83">
        <v>124809</v>
      </c>
      <c r="E14" s="84" t="s">
        <v>65</v>
      </c>
      <c r="F14" s="85">
        <v>2500</v>
      </c>
      <c r="G14" s="71" t="s">
        <v>60</v>
      </c>
      <c r="H14" s="84" t="s">
        <v>62</v>
      </c>
      <c r="I14" s="84" t="s">
        <v>44</v>
      </c>
      <c r="J14" s="86">
        <f>GastosDetallados[[#This Row],[Fecha(s) o periodo(s) en que se ejercen los recursos (día/mes/año)]]</f>
        <v>44936</v>
      </c>
    </row>
    <row r="15" spans="2:10" ht="30" customHeight="1" x14ac:dyDescent="0.35">
      <c r="B15" s="82">
        <v>64</v>
      </c>
      <c r="C15" s="81">
        <v>44936</v>
      </c>
      <c r="D15" s="83">
        <v>213361</v>
      </c>
      <c r="E15" s="84" t="s">
        <v>65</v>
      </c>
      <c r="F15" s="85">
        <v>1500</v>
      </c>
      <c r="G15" s="71" t="s">
        <v>60</v>
      </c>
      <c r="H15" s="84" t="s">
        <v>62</v>
      </c>
      <c r="I15" s="84" t="s">
        <v>44</v>
      </c>
      <c r="J15" s="81">
        <f>GastosDetallados[[#This Row],[Fecha(s) o periodo(s) en que se ejercen los recursos (día/mes/año)]]</f>
        <v>44936</v>
      </c>
    </row>
    <row r="16" spans="2:10" ht="30" customHeight="1" x14ac:dyDescent="0.35">
      <c r="B16" s="66">
        <v>99</v>
      </c>
      <c r="C16" s="67">
        <v>44936</v>
      </c>
      <c r="D16" s="68">
        <v>214757</v>
      </c>
      <c r="E16" s="71" t="s">
        <v>65</v>
      </c>
      <c r="F16" s="70">
        <v>815</v>
      </c>
      <c r="G16" s="75" t="s">
        <v>40</v>
      </c>
      <c r="H16" s="75" t="s">
        <v>64</v>
      </c>
      <c r="I16" s="71" t="s">
        <v>44</v>
      </c>
      <c r="J16" s="87">
        <f>GastosDetallados[[#This Row],[Fecha(s) o periodo(s) en que se ejercen los recursos (día/mes/año)]]</f>
        <v>44936</v>
      </c>
    </row>
    <row r="17" spans="2:10" ht="30" customHeight="1" x14ac:dyDescent="0.35">
      <c r="B17" s="66">
        <v>99</v>
      </c>
      <c r="C17" s="67">
        <v>44936</v>
      </c>
      <c r="D17" s="68">
        <v>41987</v>
      </c>
      <c r="E17" s="71" t="s">
        <v>65</v>
      </c>
      <c r="F17" s="70">
        <v>706.89</v>
      </c>
      <c r="G17" s="71" t="s">
        <v>40</v>
      </c>
      <c r="H17" s="71" t="s">
        <v>137</v>
      </c>
      <c r="I17" s="72" t="s">
        <v>44</v>
      </c>
      <c r="J17" s="88">
        <f>GastosDetallados[[#This Row],[Fecha(s) o periodo(s) en que se ejercen los recursos (día/mes/año)]]</f>
        <v>44936</v>
      </c>
    </row>
    <row r="18" spans="2:10" ht="30" customHeight="1" x14ac:dyDescent="0.35">
      <c r="B18" s="66">
        <v>64</v>
      </c>
      <c r="C18" s="67">
        <v>44942</v>
      </c>
      <c r="D18" s="68">
        <v>326251</v>
      </c>
      <c r="E18" s="69" t="s">
        <v>65</v>
      </c>
      <c r="F18" s="70">
        <v>1675.9</v>
      </c>
      <c r="G18" s="71" t="s">
        <v>60</v>
      </c>
      <c r="H18" s="71" t="s">
        <v>72</v>
      </c>
      <c r="I18" s="72" t="s">
        <v>44</v>
      </c>
      <c r="J18" s="73">
        <f>GastosDetallados[[#This Row],[Fecha(s) o periodo(s) en que se ejercen los recursos (día/mes/año)]]</f>
        <v>44942</v>
      </c>
    </row>
    <row r="19" spans="2:10" ht="30" customHeight="1" x14ac:dyDescent="0.35">
      <c r="B19" s="66">
        <v>99</v>
      </c>
      <c r="C19" s="77">
        <v>44943</v>
      </c>
      <c r="D19" s="68">
        <v>326889</v>
      </c>
      <c r="E19" s="71" t="s">
        <v>65</v>
      </c>
      <c r="F19" s="78">
        <v>5085</v>
      </c>
      <c r="G19" s="71" t="s">
        <v>40</v>
      </c>
      <c r="H19" s="71" t="s">
        <v>73</v>
      </c>
      <c r="I19" s="71" t="s">
        <v>44</v>
      </c>
      <c r="J19" s="77">
        <f>GastosDetallados[[#This Row],[Fecha(s) o periodo(s) en que se ejercen los recursos (día/mes/año)]]</f>
        <v>44943</v>
      </c>
    </row>
    <row r="20" spans="2:10" ht="30" customHeight="1" x14ac:dyDescent="0.35">
      <c r="B20" s="66">
        <v>99</v>
      </c>
      <c r="C20" s="77">
        <v>44945</v>
      </c>
      <c r="D20" s="68">
        <v>133844</v>
      </c>
      <c r="E20" s="71" t="s">
        <v>65</v>
      </c>
      <c r="F20" s="78">
        <v>2500.25</v>
      </c>
      <c r="G20" s="71" t="s">
        <v>40</v>
      </c>
      <c r="H20" s="75" t="s">
        <v>64</v>
      </c>
      <c r="I20" s="71" t="s">
        <v>44</v>
      </c>
      <c r="J20" s="77">
        <f>GastosDetallados[[#This Row],[Fecha(s) o periodo(s) en que se ejercen los recursos (día/mes/año)]]</f>
        <v>44945</v>
      </c>
    </row>
    <row r="21" spans="2:10" ht="30" customHeight="1" x14ac:dyDescent="0.35">
      <c r="B21" s="66">
        <v>99</v>
      </c>
      <c r="C21" s="77">
        <v>44945</v>
      </c>
      <c r="D21" s="68">
        <v>239278</v>
      </c>
      <c r="E21" s="71" t="s">
        <v>65</v>
      </c>
      <c r="F21" s="78">
        <v>7800</v>
      </c>
      <c r="G21" s="71" t="s">
        <v>40</v>
      </c>
      <c r="H21" s="75" t="s">
        <v>64</v>
      </c>
      <c r="I21" s="71" t="s">
        <v>44</v>
      </c>
      <c r="J21" s="77">
        <f>GastosDetallados[[#This Row],[Fecha(s) o periodo(s) en que se ejercen los recursos (día/mes/año)]]</f>
        <v>44945</v>
      </c>
    </row>
    <row r="22" spans="2:10" ht="30" customHeight="1" x14ac:dyDescent="0.35">
      <c r="B22" s="66">
        <v>64</v>
      </c>
      <c r="C22" s="77">
        <v>44945</v>
      </c>
      <c r="D22" s="68">
        <v>320944</v>
      </c>
      <c r="E22" s="71" t="s">
        <v>65</v>
      </c>
      <c r="F22" s="78">
        <v>1206.4000000000001</v>
      </c>
      <c r="G22" s="71" t="s">
        <v>60</v>
      </c>
      <c r="H22" s="71" t="s">
        <v>74</v>
      </c>
      <c r="I22" s="71" t="s">
        <v>44</v>
      </c>
      <c r="J22" s="77">
        <f>GastosDetallados[[#This Row],[Fecha(s) o periodo(s) en que se ejercen los recursos (día/mes/año)]]</f>
        <v>44945</v>
      </c>
    </row>
    <row r="23" spans="2:10" ht="30" customHeight="1" x14ac:dyDescent="0.35">
      <c r="B23" s="66">
        <v>99</v>
      </c>
      <c r="C23" s="77">
        <v>44945</v>
      </c>
      <c r="D23" s="68">
        <v>160414</v>
      </c>
      <c r="E23" s="71" t="s">
        <v>65</v>
      </c>
      <c r="F23" s="78">
        <v>7241.65</v>
      </c>
      <c r="G23" s="71" t="s">
        <v>40</v>
      </c>
      <c r="H23" s="71" t="s">
        <v>64</v>
      </c>
      <c r="I23" s="71" t="s">
        <v>44</v>
      </c>
      <c r="J23" s="77">
        <f>GastosDetallados[[#This Row],[Fecha(s) o periodo(s) en que se ejercen los recursos (día/mes/año)]]</f>
        <v>44945</v>
      </c>
    </row>
    <row r="24" spans="2:10" ht="30" customHeight="1" x14ac:dyDescent="0.35">
      <c r="B24" s="66">
        <v>99</v>
      </c>
      <c r="C24" s="77">
        <v>44945</v>
      </c>
      <c r="D24" s="68">
        <v>328703</v>
      </c>
      <c r="E24" s="71" t="s">
        <v>65</v>
      </c>
      <c r="F24" s="78">
        <v>2250</v>
      </c>
      <c r="G24" s="71" t="s">
        <v>40</v>
      </c>
      <c r="H24" s="71" t="s">
        <v>64</v>
      </c>
      <c r="I24" s="71" t="s">
        <v>44</v>
      </c>
      <c r="J24" s="77">
        <f>GastosDetallados[[#This Row],[Fecha(s) o periodo(s) en que se ejercen los recursos (día/mes/año)]]</f>
        <v>44945</v>
      </c>
    </row>
    <row r="25" spans="2:10" ht="30" customHeight="1" x14ac:dyDescent="0.35">
      <c r="B25" s="66">
        <v>99</v>
      </c>
      <c r="C25" s="77">
        <v>44946</v>
      </c>
      <c r="D25" s="68">
        <v>441373</v>
      </c>
      <c r="E25" s="71" t="s">
        <v>65</v>
      </c>
      <c r="F25" s="78">
        <v>4005</v>
      </c>
      <c r="G25" s="71" t="s">
        <v>40</v>
      </c>
      <c r="H25" s="71" t="s">
        <v>75</v>
      </c>
      <c r="I25" s="71" t="s">
        <v>44</v>
      </c>
      <c r="J25" s="77">
        <f>GastosDetallados[[#This Row],[Fecha(s) o periodo(s) en que se ejercen los recursos (día/mes/año)]]</f>
        <v>44946</v>
      </c>
    </row>
    <row r="26" spans="2:10" ht="30" customHeight="1" x14ac:dyDescent="0.35">
      <c r="B26" s="66">
        <v>99</v>
      </c>
      <c r="C26" s="77">
        <v>44951</v>
      </c>
      <c r="D26" s="68">
        <v>171458</v>
      </c>
      <c r="E26" s="71" t="s">
        <v>65</v>
      </c>
      <c r="F26" s="78">
        <v>3115</v>
      </c>
      <c r="G26" s="71" t="s">
        <v>40</v>
      </c>
      <c r="H26" s="71" t="s">
        <v>64</v>
      </c>
      <c r="I26" s="71" t="s">
        <v>44</v>
      </c>
      <c r="J26" s="77">
        <f>GastosDetallados[[#This Row],[Fecha(s) o periodo(s) en que se ejercen los recursos (día/mes/año)]]</f>
        <v>44951</v>
      </c>
    </row>
    <row r="27" spans="2:10" ht="30" customHeight="1" x14ac:dyDescent="0.35">
      <c r="B27" s="66">
        <v>64</v>
      </c>
      <c r="C27" s="77">
        <v>44951</v>
      </c>
      <c r="D27" s="68">
        <v>171839</v>
      </c>
      <c r="E27" s="71" t="s">
        <v>65</v>
      </c>
      <c r="F27" s="78">
        <v>595.5</v>
      </c>
      <c r="G27" s="71" t="s">
        <v>60</v>
      </c>
      <c r="H27" s="71" t="s">
        <v>76</v>
      </c>
      <c r="I27" s="71" t="s">
        <v>44</v>
      </c>
      <c r="J27" s="77">
        <f>GastosDetallados[[#This Row],[Fecha(s) o periodo(s) en que se ejercen los recursos (día/mes/año)]]</f>
        <v>44951</v>
      </c>
    </row>
    <row r="28" spans="2:10" ht="30" customHeight="1" x14ac:dyDescent="0.35">
      <c r="B28" s="66">
        <v>61</v>
      </c>
      <c r="C28" s="77">
        <v>44951</v>
      </c>
      <c r="D28" s="68">
        <v>172024</v>
      </c>
      <c r="E28" s="71" t="s">
        <v>65</v>
      </c>
      <c r="F28" s="78">
        <v>2325</v>
      </c>
      <c r="G28" s="79" t="s">
        <v>59</v>
      </c>
      <c r="H28" s="79" t="s">
        <v>66</v>
      </c>
      <c r="I28" s="71" t="s">
        <v>44</v>
      </c>
      <c r="J28" s="77">
        <f>GastosDetallados[[#This Row],[Fecha(s) o periodo(s) en que se ejercen los recursos (día/mes/año)]]</f>
        <v>44951</v>
      </c>
    </row>
    <row r="29" spans="2:10" ht="30" customHeight="1" x14ac:dyDescent="0.35">
      <c r="B29" s="66">
        <v>64</v>
      </c>
      <c r="C29" s="77">
        <v>44951</v>
      </c>
      <c r="D29" s="68">
        <v>172152</v>
      </c>
      <c r="E29" s="71" t="s">
        <v>65</v>
      </c>
      <c r="F29" s="78">
        <v>500</v>
      </c>
      <c r="G29" s="71" t="s">
        <v>60</v>
      </c>
      <c r="H29" s="71" t="s">
        <v>62</v>
      </c>
      <c r="I29" s="71" t="s">
        <v>44</v>
      </c>
      <c r="J29" s="77">
        <f>GastosDetallados[[#This Row],[Fecha(s) o periodo(s) en que se ejercen los recursos (día/mes/año)]]</f>
        <v>44951</v>
      </c>
    </row>
    <row r="30" spans="2:10" ht="30" customHeight="1" x14ac:dyDescent="0.35">
      <c r="B30" s="66">
        <v>99</v>
      </c>
      <c r="C30" s="77">
        <v>44952</v>
      </c>
      <c r="D30" s="68">
        <v>173749</v>
      </c>
      <c r="E30" s="71" t="s">
        <v>65</v>
      </c>
      <c r="F30" s="78">
        <v>9280</v>
      </c>
      <c r="G30" s="71" t="s">
        <v>40</v>
      </c>
      <c r="H30" s="71" t="s">
        <v>64</v>
      </c>
      <c r="I30" s="71" t="s">
        <v>44</v>
      </c>
      <c r="J30" s="77">
        <f>GastosDetallados[[#This Row],[Fecha(s) o periodo(s) en que se ejercen los recursos (día/mes/año)]]</f>
        <v>44952</v>
      </c>
    </row>
    <row r="31" spans="2:10" ht="30" customHeight="1" x14ac:dyDescent="0.35">
      <c r="B31" s="66">
        <v>61</v>
      </c>
      <c r="C31" s="77">
        <v>44953</v>
      </c>
      <c r="D31" s="68">
        <v>351752</v>
      </c>
      <c r="E31" s="71" t="s">
        <v>65</v>
      </c>
      <c r="F31" s="78">
        <v>1100</v>
      </c>
      <c r="G31" s="79" t="s">
        <v>59</v>
      </c>
      <c r="H31" s="71" t="s">
        <v>77</v>
      </c>
      <c r="I31" s="71" t="s">
        <v>44</v>
      </c>
      <c r="J31" s="77">
        <f>GastosDetallados[[#This Row],[Fecha(s) o periodo(s) en que se ejercen los recursos (día/mes/año)]]</f>
        <v>44953</v>
      </c>
    </row>
    <row r="32" spans="2:10" ht="30" customHeight="1" x14ac:dyDescent="0.35">
      <c r="B32" s="66">
        <v>61</v>
      </c>
      <c r="C32" s="77">
        <v>44953</v>
      </c>
      <c r="D32" s="68">
        <v>353834</v>
      </c>
      <c r="E32" s="71" t="s">
        <v>65</v>
      </c>
      <c r="F32" s="78">
        <v>1246.5999999999999</v>
      </c>
      <c r="G32" s="79" t="s">
        <v>59</v>
      </c>
      <c r="H32" s="71" t="s">
        <v>77</v>
      </c>
      <c r="I32" s="71" t="s">
        <v>44</v>
      </c>
      <c r="J32" s="81">
        <f>GastosDetallados[[#This Row],[Fecha(s) o periodo(s) en que se ejercen los recursos (día/mes/año)]]</f>
        <v>44953</v>
      </c>
    </row>
    <row r="33" spans="2:10" ht="30" customHeight="1" x14ac:dyDescent="0.35">
      <c r="B33" s="66">
        <v>61</v>
      </c>
      <c r="C33" s="77">
        <v>44953</v>
      </c>
      <c r="D33" s="68">
        <v>355501</v>
      </c>
      <c r="E33" s="71" t="s">
        <v>65</v>
      </c>
      <c r="F33" s="78">
        <v>1420.15</v>
      </c>
      <c r="G33" s="79" t="s">
        <v>59</v>
      </c>
      <c r="H33" s="71" t="s">
        <v>77</v>
      </c>
      <c r="I33" s="71" t="s">
        <v>44</v>
      </c>
      <c r="J33" s="81">
        <f>GastosDetallados[[#This Row],[Fecha(s) o periodo(s) en que se ejercen los recursos (día/mes/año)]]</f>
        <v>44953</v>
      </c>
    </row>
    <row r="34" spans="2:10" ht="30" customHeight="1" x14ac:dyDescent="0.35">
      <c r="B34" s="66">
        <v>61</v>
      </c>
      <c r="C34" s="77">
        <v>44953</v>
      </c>
      <c r="D34" s="68">
        <v>356795</v>
      </c>
      <c r="E34" s="71" t="s">
        <v>65</v>
      </c>
      <c r="F34" s="78">
        <v>2512.75</v>
      </c>
      <c r="G34" s="79" t="s">
        <v>59</v>
      </c>
      <c r="H34" s="71" t="s">
        <v>77</v>
      </c>
      <c r="I34" s="71" t="s">
        <v>44</v>
      </c>
      <c r="J34" s="81">
        <f>GastosDetallados[[#This Row],[Fecha(s) o periodo(s) en que se ejercen los recursos (día/mes/año)]]</f>
        <v>44953</v>
      </c>
    </row>
    <row r="35" spans="2:10" ht="30" customHeight="1" x14ac:dyDescent="0.35">
      <c r="B35" s="66">
        <v>61</v>
      </c>
      <c r="C35" s="77">
        <v>44953</v>
      </c>
      <c r="D35" s="68">
        <v>357756</v>
      </c>
      <c r="E35" s="71" t="s">
        <v>65</v>
      </c>
      <c r="F35" s="78">
        <v>1113.92</v>
      </c>
      <c r="G35" s="79" t="s">
        <v>59</v>
      </c>
      <c r="H35" s="71" t="s">
        <v>77</v>
      </c>
      <c r="I35" s="71" t="s">
        <v>44</v>
      </c>
      <c r="J35" s="81">
        <f>GastosDetallados[[#This Row],[Fecha(s) o periodo(s) en que se ejercen los recursos (día/mes/año)]]</f>
        <v>44953</v>
      </c>
    </row>
    <row r="36" spans="2:10" ht="30" customHeight="1" x14ac:dyDescent="0.35">
      <c r="B36" s="66">
        <v>61</v>
      </c>
      <c r="C36" s="77">
        <v>44953</v>
      </c>
      <c r="D36" s="68">
        <v>359762</v>
      </c>
      <c r="E36" s="71" t="s">
        <v>65</v>
      </c>
      <c r="F36" s="78">
        <v>3436.2</v>
      </c>
      <c r="G36" s="79" t="s">
        <v>59</v>
      </c>
      <c r="H36" s="71" t="s">
        <v>77</v>
      </c>
      <c r="I36" s="71" t="s">
        <v>44</v>
      </c>
      <c r="J36" s="81">
        <f>GastosDetallados[[#This Row],[Fecha(s) o periodo(s) en que se ejercen los recursos (día/mes/año)]]</f>
        <v>44953</v>
      </c>
    </row>
    <row r="37" spans="2:10" ht="30" customHeight="1" x14ac:dyDescent="0.35">
      <c r="B37" s="66">
        <v>99</v>
      </c>
      <c r="C37" s="77">
        <v>44953</v>
      </c>
      <c r="D37" s="89">
        <v>361100</v>
      </c>
      <c r="E37" s="79" t="s">
        <v>65</v>
      </c>
      <c r="F37" s="78">
        <v>3645</v>
      </c>
      <c r="G37" s="79" t="s">
        <v>40</v>
      </c>
      <c r="H37" s="71" t="s">
        <v>78</v>
      </c>
      <c r="I37" s="79" t="s">
        <v>44</v>
      </c>
      <c r="J37" s="77">
        <f>GastosDetallados[[#This Row],[Fecha(s) o periodo(s) en que se ejercen los recursos (día/mes/año)]]</f>
        <v>44953</v>
      </c>
    </row>
    <row r="38" spans="2:10" ht="30" customHeight="1" x14ac:dyDescent="0.35">
      <c r="B38" s="66">
        <v>64</v>
      </c>
      <c r="C38" s="77">
        <v>44956</v>
      </c>
      <c r="D38" s="68">
        <v>41987</v>
      </c>
      <c r="E38" s="71" t="s">
        <v>65</v>
      </c>
      <c r="F38" s="78">
        <v>1600</v>
      </c>
      <c r="G38" s="71" t="s">
        <v>60</v>
      </c>
      <c r="H38" s="71" t="s">
        <v>72</v>
      </c>
      <c r="I38" s="71" t="s">
        <v>44</v>
      </c>
      <c r="J38" s="77">
        <f>GastosDetallados[[#This Row],[Fecha(s) o periodo(s) en que se ejercen los recursos (día/mes/año)]]</f>
        <v>44956</v>
      </c>
    </row>
    <row r="39" spans="2:10" ht="30" customHeight="1" x14ac:dyDescent="0.35">
      <c r="B39" s="66">
        <v>61</v>
      </c>
      <c r="C39" s="77">
        <v>44958</v>
      </c>
      <c r="D39" s="68">
        <v>41987</v>
      </c>
      <c r="E39" s="71" t="s">
        <v>65</v>
      </c>
      <c r="F39" s="78">
        <v>2206</v>
      </c>
      <c r="G39" s="79" t="s">
        <v>59</v>
      </c>
      <c r="H39" s="79" t="s">
        <v>66</v>
      </c>
      <c r="I39" s="71" t="s">
        <v>44</v>
      </c>
      <c r="J39" s="77">
        <f>GastosDetallados[[#This Row],[Fecha(s) o periodo(s) en que se ejercen los recursos (día/mes/año)]]</f>
        <v>44958</v>
      </c>
    </row>
    <row r="40" spans="2:10" ht="30" customHeight="1" x14ac:dyDescent="0.35">
      <c r="B40" s="66">
        <v>99</v>
      </c>
      <c r="C40" s="77">
        <v>44959</v>
      </c>
      <c r="D40" s="68">
        <v>154109</v>
      </c>
      <c r="E40" s="71" t="s">
        <v>65</v>
      </c>
      <c r="F40" s="78">
        <v>3850.43</v>
      </c>
      <c r="G40" s="71" t="s">
        <v>40</v>
      </c>
      <c r="H40" s="71" t="s">
        <v>64</v>
      </c>
      <c r="I40" s="71" t="s">
        <v>44</v>
      </c>
      <c r="J40" s="77">
        <f>GastosDetallados[[#This Row],[Fecha(s) o periodo(s) en que se ejercen los recursos (día/mes/año)]]</f>
        <v>44959</v>
      </c>
    </row>
    <row r="41" spans="2:10" ht="30" customHeight="1" x14ac:dyDescent="0.35">
      <c r="B41" s="66">
        <v>61</v>
      </c>
      <c r="C41" s="77">
        <v>44959</v>
      </c>
      <c r="D41" s="89">
        <v>154109</v>
      </c>
      <c r="E41" s="79" t="s">
        <v>65</v>
      </c>
      <c r="F41" s="78">
        <v>2589.8000000000002</v>
      </c>
      <c r="G41" s="79" t="s">
        <v>59</v>
      </c>
      <c r="H41" s="71" t="s">
        <v>138</v>
      </c>
      <c r="I41" s="79" t="s">
        <v>44</v>
      </c>
      <c r="J41" s="81">
        <f>GastosDetallados[[#This Row],[Fecha(s) o periodo(s) en que se ejercen los recursos (día/mes/año)]]</f>
        <v>44959</v>
      </c>
    </row>
    <row r="42" spans="2:10" ht="30" customHeight="1" x14ac:dyDescent="0.35">
      <c r="B42" s="66">
        <v>61</v>
      </c>
      <c r="C42" s="77">
        <v>44959</v>
      </c>
      <c r="D42" s="89">
        <v>391046</v>
      </c>
      <c r="E42" s="79" t="s">
        <v>65</v>
      </c>
      <c r="F42" s="78">
        <v>1264.8</v>
      </c>
      <c r="G42" s="79" t="s">
        <v>59</v>
      </c>
      <c r="H42" s="71" t="s">
        <v>139</v>
      </c>
      <c r="I42" s="79" t="s">
        <v>44</v>
      </c>
      <c r="J42" s="81">
        <f>GastosDetallados[[#This Row],[Fecha(s) o periodo(s) en que se ejercen los recursos (día/mes/año)]]</f>
        <v>44959</v>
      </c>
    </row>
    <row r="43" spans="2:10" ht="30" customHeight="1" x14ac:dyDescent="0.35">
      <c r="B43" s="66">
        <v>61</v>
      </c>
      <c r="C43" s="77">
        <v>44959</v>
      </c>
      <c r="D43" s="89">
        <v>392078</v>
      </c>
      <c r="E43" s="79" t="s">
        <v>65</v>
      </c>
      <c r="F43" s="78">
        <v>943</v>
      </c>
      <c r="G43" s="79" t="s">
        <v>59</v>
      </c>
      <c r="H43" s="71" t="s">
        <v>140</v>
      </c>
      <c r="I43" s="79" t="s">
        <v>44</v>
      </c>
      <c r="J43" s="81">
        <f>GastosDetallados[[#This Row],[Fecha(s) o periodo(s) en que se ejercen los recursos (día/mes/año)]]</f>
        <v>44959</v>
      </c>
    </row>
    <row r="44" spans="2:10" ht="30" customHeight="1" x14ac:dyDescent="0.35">
      <c r="B44" s="66">
        <v>99</v>
      </c>
      <c r="C44" s="77">
        <v>44959</v>
      </c>
      <c r="D44" s="89">
        <v>394028</v>
      </c>
      <c r="E44" s="79" t="s">
        <v>65</v>
      </c>
      <c r="F44" s="78">
        <v>3240</v>
      </c>
      <c r="G44" s="79" t="s">
        <v>40</v>
      </c>
      <c r="H44" s="71" t="s">
        <v>79</v>
      </c>
      <c r="I44" s="79" t="s">
        <v>44</v>
      </c>
      <c r="J44" s="77">
        <f>GastosDetallados[[#This Row],[Fecha(s) o periodo(s) en que se ejercen los recursos (día/mes/año)]]</f>
        <v>44959</v>
      </c>
    </row>
    <row r="45" spans="2:10" ht="30" customHeight="1" x14ac:dyDescent="0.35">
      <c r="B45" s="66">
        <v>61</v>
      </c>
      <c r="C45" s="77">
        <v>44960</v>
      </c>
      <c r="D45" s="89">
        <v>220055</v>
      </c>
      <c r="E45" s="79" t="s">
        <v>65</v>
      </c>
      <c r="F45" s="78">
        <v>5168</v>
      </c>
      <c r="G45" s="79" t="s">
        <v>59</v>
      </c>
      <c r="H45" s="71" t="s">
        <v>66</v>
      </c>
      <c r="I45" s="79" t="s">
        <v>44</v>
      </c>
      <c r="J45" s="77">
        <f>GastosDetallados[[#This Row],[Fecha(s) o periodo(s) en que se ejercen los recursos (día/mes/año)]]</f>
        <v>44960</v>
      </c>
    </row>
    <row r="46" spans="2:10" ht="30" customHeight="1" x14ac:dyDescent="0.35">
      <c r="B46" s="66">
        <v>61</v>
      </c>
      <c r="C46" s="77">
        <v>44964</v>
      </c>
      <c r="D46" s="89">
        <v>5162065</v>
      </c>
      <c r="E46" s="79" t="s">
        <v>65</v>
      </c>
      <c r="F46" s="78">
        <v>500</v>
      </c>
      <c r="G46" s="79" t="s">
        <v>59</v>
      </c>
      <c r="H46" s="79" t="s">
        <v>48</v>
      </c>
      <c r="I46" s="79" t="s">
        <v>44</v>
      </c>
      <c r="J46" s="77">
        <f>GastosDetallados[[#This Row],[Fecha(s) o periodo(s) en que se ejercen los recursos (día/mes/año)]]</f>
        <v>44964</v>
      </c>
    </row>
    <row r="47" spans="2:10" ht="30" customHeight="1" x14ac:dyDescent="0.35">
      <c r="B47" s="82">
        <v>61</v>
      </c>
      <c r="C47" s="81">
        <v>44964</v>
      </c>
      <c r="D47" s="83">
        <v>5162895</v>
      </c>
      <c r="E47" s="84" t="s">
        <v>65</v>
      </c>
      <c r="F47" s="85">
        <v>500</v>
      </c>
      <c r="G47" s="84" t="s">
        <v>59</v>
      </c>
      <c r="H47" s="84" t="s">
        <v>48</v>
      </c>
      <c r="I47" s="84" t="s">
        <v>44</v>
      </c>
      <c r="J47" s="81">
        <f>GastosDetallados[[#This Row],[Fecha(s) o periodo(s) en que se ejercen los recursos (día/mes/año)]]</f>
        <v>44964</v>
      </c>
    </row>
    <row r="48" spans="2:10" ht="30" customHeight="1" x14ac:dyDescent="0.35">
      <c r="B48" s="82">
        <v>61</v>
      </c>
      <c r="C48" s="81">
        <v>44964</v>
      </c>
      <c r="D48" s="83">
        <v>5163862</v>
      </c>
      <c r="E48" s="84" t="s">
        <v>65</v>
      </c>
      <c r="F48" s="85">
        <v>500</v>
      </c>
      <c r="G48" s="84" t="s">
        <v>59</v>
      </c>
      <c r="H48" s="84" t="s">
        <v>48</v>
      </c>
      <c r="I48" s="84" t="s">
        <v>44</v>
      </c>
      <c r="J48" s="81">
        <f>GastosDetallados[[#This Row],[Fecha(s) o periodo(s) en que se ejercen los recursos (día/mes/año)]]</f>
        <v>44964</v>
      </c>
    </row>
    <row r="49" spans="2:10" ht="30" customHeight="1" x14ac:dyDescent="0.35">
      <c r="B49" s="82">
        <v>61</v>
      </c>
      <c r="C49" s="81">
        <v>44964</v>
      </c>
      <c r="D49" s="83">
        <v>5164523</v>
      </c>
      <c r="E49" s="84" t="s">
        <v>65</v>
      </c>
      <c r="F49" s="85">
        <v>500</v>
      </c>
      <c r="G49" s="84" t="s">
        <v>59</v>
      </c>
      <c r="H49" s="84" t="s">
        <v>48</v>
      </c>
      <c r="I49" s="84" t="s">
        <v>44</v>
      </c>
      <c r="J49" s="81">
        <f>GastosDetallados[[#This Row],[Fecha(s) o periodo(s) en que se ejercen los recursos (día/mes/año)]]</f>
        <v>44964</v>
      </c>
    </row>
    <row r="50" spans="2:10" ht="30" customHeight="1" x14ac:dyDescent="0.35">
      <c r="B50" s="82">
        <v>61</v>
      </c>
      <c r="C50" s="81">
        <v>44964</v>
      </c>
      <c r="D50" s="83">
        <v>5165385</v>
      </c>
      <c r="E50" s="84" t="s">
        <v>65</v>
      </c>
      <c r="F50" s="85">
        <v>500</v>
      </c>
      <c r="G50" s="84" t="s">
        <v>59</v>
      </c>
      <c r="H50" s="84" t="s">
        <v>48</v>
      </c>
      <c r="I50" s="84" t="s">
        <v>44</v>
      </c>
      <c r="J50" s="81">
        <f>GastosDetallados[[#This Row],[Fecha(s) o periodo(s) en que se ejercen los recursos (día/mes/año)]]</f>
        <v>44964</v>
      </c>
    </row>
    <row r="51" spans="2:10" ht="30" customHeight="1" x14ac:dyDescent="0.35">
      <c r="B51" s="66">
        <v>64</v>
      </c>
      <c r="C51" s="77">
        <v>44964</v>
      </c>
      <c r="D51" s="89">
        <v>161317</v>
      </c>
      <c r="E51" s="79" t="s">
        <v>65</v>
      </c>
      <c r="F51" s="78">
        <v>2500</v>
      </c>
      <c r="G51" s="79" t="s">
        <v>60</v>
      </c>
      <c r="H51" s="79" t="s">
        <v>62</v>
      </c>
      <c r="I51" s="79" t="s">
        <v>44</v>
      </c>
      <c r="J51" s="77">
        <f>GastosDetallados[[#This Row],[Fecha(s) o periodo(s) en que se ejercen los recursos (día/mes/año)]]</f>
        <v>44964</v>
      </c>
    </row>
    <row r="52" spans="2:10" ht="30" customHeight="1" x14ac:dyDescent="0.35">
      <c r="B52" s="66">
        <v>64</v>
      </c>
      <c r="C52" s="77">
        <v>44964</v>
      </c>
      <c r="D52" s="89">
        <v>5166928</v>
      </c>
      <c r="E52" s="79" t="s">
        <v>65</v>
      </c>
      <c r="F52" s="78">
        <v>1500</v>
      </c>
      <c r="G52" s="79" t="s">
        <v>60</v>
      </c>
      <c r="H52" s="79" t="s">
        <v>62</v>
      </c>
      <c r="I52" s="79" t="s">
        <v>44</v>
      </c>
      <c r="J52" s="81">
        <f>GastosDetallados[[#This Row],[Fecha(s) o periodo(s) en que se ejercen los recursos (día/mes/año)]]</f>
        <v>44964</v>
      </c>
    </row>
    <row r="53" spans="2:10" ht="30" customHeight="1" x14ac:dyDescent="0.35">
      <c r="B53" s="66">
        <v>99</v>
      </c>
      <c r="C53" s="77">
        <v>44967</v>
      </c>
      <c r="D53" s="89">
        <v>483783</v>
      </c>
      <c r="E53" s="79" t="s">
        <v>65</v>
      </c>
      <c r="F53" s="78">
        <v>2655</v>
      </c>
      <c r="G53" s="79" t="s">
        <v>40</v>
      </c>
      <c r="H53" s="71" t="s">
        <v>80</v>
      </c>
      <c r="I53" s="79" t="s">
        <v>44</v>
      </c>
      <c r="J53" s="77">
        <f>GastosDetallados[[#This Row],[Fecha(s) o periodo(s) en que se ejercen los recursos (día/mes/año)]]</f>
        <v>44967</v>
      </c>
    </row>
    <row r="54" spans="2:10" ht="30" customHeight="1" x14ac:dyDescent="0.35">
      <c r="B54" s="66">
        <v>99</v>
      </c>
      <c r="C54" s="77">
        <v>44967</v>
      </c>
      <c r="D54" s="89">
        <v>485693</v>
      </c>
      <c r="E54" s="79" t="s">
        <v>65</v>
      </c>
      <c r="F54" s="78">
        <v>451.09</v>
      </c>
      <c r="G54" s="79" t="s">
        <v>40</v>
      </c>
      <c r="H54" s="79" t="s">
        <v>71</v>
      </c>
      <c r="I54" s="79" t="s">
        <v>44</v>
      </c>
      <c r="J54" s="77">
        <f>GastosDetallados[[#This Row],[Fecha(s) o periodo(s) en que se ejercen los recursos (día/mes/año)]]</f>
        <v>44967</v>
      </c>
    </row>
    <row r="55" spans="2:10" ht="30" customHeight="1" x14ac:dyDescent="0.35">
      <c r="B55" s="66">
        <v>99</v>
      </c>
      <c r="C55" s="77">
        <v>44973</v>
      </c>
      <c r="D55" s="68">
        <v>123405</v>
      </c>
      <c r="E55" s="71" t="s">
        <v>65</v>
      </c>
      <c r="F55" s="78">
        <v>3726.03</v>
      </c>
      <c r="G55" s="71" t="s">
        <v>40</v>
      </c>
      <c r="H55" s="71" t="s">
        <v>64</v>
      </c>
      <c r="I55" s="71" t="s">
        <v>44</v>
      </c>
      <c r="J55" s="77">
        <f>GastosDetallados[[#This Row],[Fecha(s) o periodo(s) en que se ejercen los recursos (día/mes/año)]]</f>
        <v>44973</v>
      </c>
    </row>
    <row r="56" spans="2:10" ht="30" customHeight="1" x14ac:dyDescent="0.35">
      <c r="B56" s="66">
        <v>64</v>
      </c>
      <c r="C56" s="77">
        <v>44973</v>
      </c>
      <c r="D56" s="89">
        <v>123747</v>
      </c>
      <c r="E56" s="79" t="s">
        <v>65</v>
      </c>
      <c r="F56" s="78">
        <v>438</v>
      </c>
      <c r="G56" s="71" t="s">
        <v>60</v>
      </c>
      <c r="H56" s="79" t="s">
        <v>62</v>
      </c>
      <c r="I56" s="79" t="s">
        <v>44</v>
      </c>
      <c r="J56" s="77">
        <f>GastosDetallados[[#This Row],[Fecha(s) o periodo(s) en que se ejercen los recursos (día/mes/año)]]</f>
        <v>44973</v>
      </c>
    </row>
    <row r="57" spans="2:10" ht="30" customHeight="1" x14ac:dyDescent="0.35">
      <c r="B57" s="66">
        <v>64</v>
      </c>
      <c r="C57" s="77">
        <v>44973</v>
      </c>
      <c r="D57" s="68">
        <v>123949</v>
      </c>
      <c r="E57" s="71" t="s">
        <v>65</v>
      </c>
      <c r="F57" s="78">
        <v>400</v>
      </c>
      <c r="G57" s="71" t="s">
        <v>60</v>
      </c>
      <c r="H57" s="71" t="s">
        <v>81</v>
      </c>
      <c r="I57" s="71" t="s">
        <v>44</v>
      </c>
      <c r="J57" s="77">
        <f>GastosDetallados[[#This Row],[Fecha(s) o periodo(s) en que se ejercen los recursos (día/mes/año)]]</f>
        <v>44973</v>
      </c>
    </row>
    <row r="58" spans="2:10" ht="30" customHeight="1" x14ac:dyDescent="0.35">
      <c r="B58" s="66">
        <v>61</v>
      </c>
      <c r="C58" s="77">
        <v>44973</v>
      </c>
      <c r="D58" s="68">
        <v>342634</v>
      </c>
      <c r="E58" s="71" t="s">
        <v>65</v>
      </c>
      <c r="F58" s="78">
        <v>984</v>
      </c>
      <c r="G58" s="79" t="s">
        <v>59</v>
      </c>
      <c r="H58" s="71" t="s">
        <v>141</v>
      </c>
      <c r="I58" s="71" t="s">
        <v>44</v>
      </c>
      <c r="J58" s="77">
        <f>GastosDetallados[[#This Row],[Fecha(s) o periodo(s) en que se ejercen los recursos (día/mes/año)]]</f>
        <v>44973</v>
      </c>
    </row>
    <row r="59" spans="2:10" ht="30" customHeight="1" x14ac:dyDescent="0.35">
      <c r="B59" s="66">
        <v>61</v>
      </c>
      <c r="C59" s="77">
        <v>44973</v>
      </c>
      <c r="D59" s="68">
        <v>343572</v>
      </c>
      <c r="E59" s="71" t="s">
        <v>65</v>
      </c>
      <c r="F59" s="78">
        <v>1453.6</v>
      </c>
      <c r="G59" s="79" t="s">
        <v>59</v>
      </c>
      <c r="H59" s="71" t="s">
        <v>142</v>
      </c>
      <c r="I59" s="71" t="s">
        <v>44</v>
      </c>
      <c r="J59" s="81">
        <f>GastosDetallados[[#This Row],[Fecha(s) o periodo(s) en que se ejercen los recursos (día/mes/año)]]</f>
        <v>44973</v>
      </c>
    </row>
    <row r="60" spans="2:10" ht="30" customHeight="1" x14ac:dyDescent="0.35">
      <c r="B60" s="66">
        <v>61</v>
      </c>
      <c r="C60" s="77">
        <v>44973</v>
      </c>
      <c r="D60" s="68">
        <v>344571</v>
      </c>
      <c r="E60" s="71" t="s">
        <v>65</v>
      </c>
      <c r="F60" s="78">
        <v>2350.6</v>
      </c>
      <c r="G60" s="79" t="s">
        <v>59</v>
      </c>
      <c r="H60" s="71" t="s">
        <v>143</v>
      </c>
      <c r="I60" s="71" t="s">
        <v>44</v>
      </c>
      <c r="J60" s="81">
        <f>GastosDetallados[[#This Row],[Fecha(s) o periodo(s) en que se ejercen los recursos (día/mes/año)]]</f>
        <v>44973</v>
      </c>
    </row>
    <row r="61" spans="2:10" ht="30" customHeight="1" x14ac:dyDescent="0.35">
      <c r="B61" s="82">
        <v>99</v>
      </c>
      <c r="C61" s="81">
        <v>44974</v>
      </c>
      <c r="D61" s="83">
        <v>307885</v>
      </c>
      <c r="E61" s="84" t="s">
        <v>65</v>
      </c>
      <c r="F61" s="85">
        <v>4070</v>
      </c>
      <c r="G61" s="84" t="s">
        <v>40</v>
      </c>
      <c r="H61" s="90" t="s">
        <v>82</v>
      </c>
      <c r="I61" s="84" t="s">
        <v>44</v>
      </c>
      <c r="J61" s="81">
        <f>GastosDetallados[[#This Row],[Fecha(s) o periodo(s) en que se ejercen los recursos (día/mes/año)]]</f>
        <v>44974</v>
      </c>
    </row>
    <row r="62" spans="2:10" ht="30" customHeight="1" x14ac:dyDescent="0.35">
      <c r="B62" s="66">
        <v>61</v>
      </c>
      <c r="C62" s="77">
        <v>44974</v>
      </c>
      <c r="D62" s="68">
        <v>309986</v>
      </c>
      <c r="E62" s="71" t="s">
        <v>65</v>
      </c>
      <c r="F62" s="78">
        <v>1437.5</v>
      </c>
      <c r="G62" s="79" t="s">
        <v>59</v>
      </c>
      <c r="H62" s="71" t="s">
        <v>66</v>
      </c>
      <c r="I62" s="71" t="s">
        <v>44</v>
      </c>
      <c r="J62" s="77">
        <f>GastosDetallados[[#This Row],[Fecha(s) o periodo(s) en que se ejercen los recursos (día/mes/año)]]</f>
        <v>44974</v>
      </c>
    </row>
    <row r="63" spans="2:10" ht="30" customHeight="1" x14ac:dyDescent="0.35">
      <c r="B63" s="66">
        <v>64</v>
      </c>
      <c r="C63" s="77">
        <v>44974</v>
      </c>
      <c r="D63" s="89">
        <v>123450</v>
      </c>
      <c r="E63" s="79" t="s">
        <v>65</v>
      </c>
      <c r="F63" s="78">
        <v>100</v>
      </c>
      <c r="G63" s="71" t="s">
        <v>60</v>
      </c>
      <c r="H63" s="71" t="s">
        <v>83</v>
      </c>
      <c r="I63" s="79" t="s">
        <v>44</v>
      </c>
      <c r="J63" s="77">
        <f>GastosDetallados[[#This Row],[Fecha(s) o periodo(s) en que se ejercen los recursos (día/mes/año)]]</f>
        <v>44974</v>
      </c>
    </row>
    <row r="64" spans="2:10" ht="30" customHeight="1" x14ac:dyDescent="0.35">
      <c r="B64" s="66">
        <v>64</v>
      </c>
      <c r="C64" s="77">
        <v>44974</v>
      </c>
      <c r="D64" s="89">
        <v>125153</v>
      </c>
      <c r="E64" s="79" t="s">
        <v>65</v>
      </c>
      <c r="F64" s="78">
        <v>679</v>
      </c>
      <c r="G64" s="71" t="s">
        <v>60</v>
      </c>
      <c r="H64" s="71" t="s">
        <v>84</v>
      </c>
      <c r="I64" s="79" t="s">
        <v>44</v>
      </c>
      <c r="J64" s="77">
        <f>GastosDetallados[[#This Row],[Fecha(s) o periodo(s) en que se ejercen los recursos (día/mes/año)]]</f>
        <v>44974</v>
      </c>
    </row>
    <row r="65" spans="2:10" ht="30" customHeight="1" x14ac:dyDescent="0.35">
      <c r="B65" s="66">
        <v>99</v>
      </c>
      <c r="C65" s="77">
        <v>44974</v>
      </c>
      <c r="D65" s="89">
        <v>534636</v>
      </c>
      <c r="E65" s="79" t="s">
        <v>65</v>
      </c>
      <c r="F65" s="78">
        <v>920</v>
      </c>
      <c r="G65" s="79" t="s">
        <v>40</v>
      </c>
      <c r="H65" s="71" t="s">
        <v>86</v>
      </c>
      <c r="I65" s="71" t="s">
        <v>44</v>
      </c>
      <c r="J65" s="77">
        <f>GastosDetallados[[#This Row],[Fecha(s) o periodo(s) en que se ejercen los recursos (día/mes/año)]]</f>
        <v>44974</v>
      </c>
    </row>
    <row r="66" spans="2:10" ht="30" customHeight="1" x14ac:dyDescent="0.35">
      <c r="B66" s="66">
        <v>99</v>
      </c>
      <c r="C66" s="77">
        <v>44974</v>
      </c>
      <c r="D66" s="89">
        <v>535535</v>
      </c>
      <c r="E66" s="79" t="s">
        <v>65</v>
      </c>
      <c r="F66" s="78">
        <v>540</v>
      </c>
      <c r="G66" s="79" t="s">
        <v>40</v>
      </c>
      <c r="H66" s="71" t="s">
        <v>85</v>
      </c>
      <c r="I66" s="71" t="s">
        <v>44</v>
      </c>
      <c r="J66" s="77">
        <f>GastosDetallados[[#This Row],[Fecha(s) o periodo(s) en que se ejercen los recursos (día/mes/año)]]</f>
        <v>44974</v>
      </c>
    </row>
    <row r="67" spans="2:10" ht="30" customHeight="1" x14ac:dyDescent="0.35">
      <c r="B67" s="66">
        <v>99</v>
      </c>
      <c r="C67" s="77">
        <v>44977</v>
      </c>
      <c r="D67" s="89">
        <v>869146</v>
      </c>
      <c r="E67" s="79" t="s">
        <v>65</v>
      </c>
      <c r="F67" s="78">
        <v>2350</v>
      </c>
      <c r="G67" s="79" t="s">
        <v>40</v>
      </c>
      <c r="H67" s="71" t="s">
        <v>87</v>
      </c>
      <c r="I67" s="79" t="s">
        <v>44</v>
      </c>
      <c r="J67" s="81">
        <f>GastosDetallados[[#This Row],[Fecha(s) o periodo(s) en que se ejercen los recursos (día/mes/año)]]</f>
        <v>44977</v>
      </c>
    </row>
    <row r="68" spans="2:10" ht="30" customHeight="1" x14ac:dyDescent="0.35">
      <c r="B68" s="66">
        <v>99</v>
      </c>
      <c r="C68" s="77">
        <v>44977</v>
      </c>
      <c r="D68" s="89">
        <v>873113</v>
      </c>
      <c r="E68" s="79" t="s">
        <v>65</v>
      </c>
      <c r="F68" s="78">
        <v>1450</v>
      </c>
      <c r="G68" s="79" t="s">
        <v>40</v>
      </c>
      <c r="H68" s="71" t="s">
        <v>87</v>
      </c>
      <c r="I68" s="79" t="s">
        <v>44</v>
      </c>
      <c r="J68" s="77">
        <f>GastosDetallados[[#This Row],[Fecha(s) o periodo(s) en que se ejercen los recursos (día/mes/año)]]</f>
        <v>44977</v>
      </c>
    </row>
    <row r="69" spans="2:10" ht="30" customHeight="1" x14ac:dyDescent="0.35">
      <c r="B69" s="66">
        <v>99</v>
      </c>
      <c r="C69" s="77">
        <v>44977</v>
      </c>
      <c r="D69" s="68">
        <v>162602</v>
      </c>
      <c r="E69" s="71" t="s">
        <v>65</v>
      </c>
      <c r="F69" s="78">
        <v>310</v>
      </c>
      <c r="G69" s="71" t="s">
        <v>40</v>
      </c>
      <c r="H69" s="71" t="s">
        <v>64</v>
      </c>
      <c r="I69" s="71" t="s">
        <v>44</v>
      </c>
      <c r="J69" s="77">
        <f>GastosDetallados[[#This Row],[Fecha(s) o periodo(s) en que se ejercen los recursos (día/mes/año)]]</f>
        <v>44977</v>
      </c>
    </row>
    <row r="70" spans="2:10" ht="30" customHeight="1" x14ac:dyDescent="0.35">
      <c r="B70" s="66">
        <v>99</v>
      </c>
      <c r="C70" s="77">
        <v>44979</v>
      </c>
      <c r="D70" s="89">
        <v>179813</v>
      </c>
      <c r="E70" s="79" t="s">
        <v>65</v>
      </c>
      <c r="F70" s="78">
        <v>7800</v>
      </c>
      <c r="G70" s="79" t="s">
        <v>40</v>
      </c>
      <c r="H70" s="79" t="s">
        <v>64</v>
      </c>
      <c r="I70" s="79" t="s">
        <v>44</v>
      </c>
      <c r="J70" s="77">
        <f>GastosDetallados[[#This Row],[Fecha(s) o periodo(s) en que se ejercen los recursos (día/mes/año)]]</f>
        <v>44979</v>
      </c>
    </row>
    <row r="71" spans="2:10" ht="30" customHeight="1" x14ac:dyDescent="0.35">
      <c r="B71" s="66">
        <v>64</v>
      </c>
      <c r="C71" s="77">
        <v>44979</v>
      </c>
      <c r="D71" s="89">
        <v>183733</v>
      </c>
      <c r="E71" s="79" t="s">
        <v>65</v>
      </c>
      <c r="F71" s="78">
        <v>299</v>
      </c>
      <c r="G71" s="79" t="s">
        <v>60</v>
      </c>
      <c r="H71" s="79" t="s">
        <v>76</v>
      </c>
      <c r="I71" s="79" t="s">
        <v>44</v>
      </c>
      <c r="J71" s="77">
        <f>GastosDetallados[[#This Row],[Fecha(s) o periodo(s) en que se ejercen los recursos (día/mes/año)]]</f>
        <v>44979</v>
      </c>
    </row>
    <row r="72" spans="2:10" ht="30" customHeight="1" x14ac:dyDescent="0.35">
      <c r="B72" s="82">
        <v>99</v>
      </c>
      <c r="C72" s="81">
        <v>44979</v>
      </c>
      <c r="D72" s="91">
        <v>185115</v>
      </c>
      <c r="E72" s="90" t="s">
        <v>65</v>
      </c>
      <c r="F72" s="85">
        <v>1449</v>
      </c>
      <c r="G72" s="84" t="s">
        <v>40</v>
      </c>
      <c r="H72" s="84" t="s">
        <v>64</v>
      </c>
      <c r="I72" s="84" t="s">
        <v>44</v>
      </c>
      <c r="J72" s="81">
        <f>GastosDetallados[[#This Row],[Fecha(s) o periodo(s) en que se ejercen los recursos (día/mes/año)]]</f>
        <v>44979</v>
      </c>
    </row>
    <row r="73" spans="2:10" ht="30" customHeight="1" x14ac:dyDescent="0.35">
      <c r="B73" s="66">
        <v>99</v>
      </c>
      <c r="C73" s="77">
        <v>44979</v>
      </c>
      <c r="D73" s="68" t="s">
        <v>45</v>
      </c>
      <c r="E73" s="71" t="s">
        <v>65</v>
      </c>
      <c r="F73" s="78">
        <v>9824.6299999999992</v>
      </c>
      <c r="G73" s="71" t="s">
        <v>40</v>
      </c>
      <c r="H73" s="71" t="s">
        <v>88</v>
      </c>
      <c r="I73" s="71" t="s">
        <v>44</v>
      </c>
      <c r="J73" s="77">
        <f>GastosDetallados[[#This Row],[Fecha(s) o periodo(s) en que se ejercen los recursos (día/mes/año)]]</f>
        <v>44979</v>
      </c>
    </row>
    <row r="74" spans="2:10" ht="30" customHeight="1" x14ac:dyDescent="0.35">
      <c r="B74" s="66">
        <v>99</v>
      </c>
      <c r="C74" s="77">
        <v>44980</v>
      </c>
      <c r="D74" s="68" t="s">
        <v>45</v>
      </c>
      <c r="E74" s="71" t="s">
        <v>65</v>
      </c>
      <c r="F74" s="78">
        <v>1976.11</v>
      </c>
      <c r="G74" s="71" t="s">
        <v>40</v>
      </c>
      <c r="H74" s="71" t="s">
        <v>88</v>
      </c>
      <c r="I74" s="71" t="s">
        <v>44</v>
      </c>
      <c r="J74" s="81">
        <f>GastosDetallados[[#This Row],[Fecha(s) o periodo(s) en que se ejercen los recursos (día/mes/año)]]</f>
        <v>44980</v>
      </c>
    </row>
    <row r="75" spans="2:10" ht="30" customHeight="1" x14ac:dyDescent="0.35">
      <c r="B75" s="66">
        <v>99</v>
      </c>
      <c r="C75" s="77">
        <v>44981</v>
      </c>
      <c r="D75" s="89">
        <v>348928</v>
      </c>
      <c r="E75" s="79" t="s">
        <v>65</v>
      </c>
      <c r="F75" s="78">
        <v>4140</v>
      </c>
      <c r="G75" s="79" t="s">
        <v>40</v>
      </c>
      <c r="H75" s="71" t="s">
        <v>90</v>
      </c>
      <c r="I75" s="79" t="s">
        <v>44</v>
      </c>
      <c r="J75" s="77">
        <f>GastosDetallados[[#This Row],[Fecha(s) o periodo(s) en que se ejercen los recursos (día/mes/año)]]</f>
        <v>44981</v>
      </c>
    </row>
    <row r="76" spans="2:10" ht="30" customHeight="1" x14ac:dyDescent="0.35">
      <c r="B76" s="66">
        <v>61</v>
      </c>
      <c r="C76" s="77">
        <v>44981</v>
      </c>
      <c r="D76" s="89">
        <v>351005</v>
      </c>
      <c r="E76" s="79" t="s">
        <v>65</v>
      </c>
      <c r="F76" s="78">
        <v>2768.05</v>
      </c>
      <c r="G76" s="79" t="s">
        <v>59</v>
      </c>
      <c r="H76" s="79" t="s">
        <v>66</v>
      </c>
      <c r="I76" s="79" t="s">
        <v>44</v>
      </c>
      <c r="J76" s="77">
        <f>GastosDetallados[[#This Row],[Fecha(s) o periodo(s) en que se ejercen los recursos (día/mes/año)]]</f>
        <v>44981</v>
      </c>
    </row>
    <row r="77" spans="2:10" ht="30" customHeight="1" x14ac:dyDescent="0.35">
      <c r="B77" s="66">
        <v>61</v>
      </c>
      <c r="C77" s="77">
        <v>44981</v>
      </c>
      <c r="D77" s="89">
        <v>352902</v>
      </c>
      <c r="E77" s="79" t="s">
        <v>65</v>
      </c>
      <c r="F77" s="78">
        <v>2003.3</v>
      </c>
      <c r="G77" s="79" t="s">
        <v>59</v>
      </c>
      <c r="H77" s="71" t="s">
        <v>91</v>
      </c>
      <c r="I77" s="79" t="s">
        <v>44</v>
      </c>
      <c r="J77" s="77">
        <f>GastosDetallados[[#This Row],[Fecha(s) o periodo(s) en que se ejercen los recursos (día/mes/año)]]</f>
        <v>44981</v>
      </c>
    </row>
    <row r="78" spans="2:10" ht="30" customHeight="1" x14ac:dyDescent="0.35">
      <c r="B78" s="66">
        <v>61</v>
      </c>
      <c r="C78" s="77">
        <v>44981</v>
      </c>
      <c r="D78" s="89">
        <v>354791</v>
      </c>
      <c r="E78" s="79" t="s">
        <v>65</v>
      </c>
      <c r="F78" s="78">
        <v>718.75</v>
      </c>
      <c r="G78" s="79" t="s">
        <v>59</v>
      </c>
      <c r="H78" s="71" t="s">
        <v>89</v>
      </c>
      <c r="I78" s="79" t="s">
        <v>44</v>
      </c>
      <c r="J78" s="77">
        <f>GastosDetallados[[#This Row],[Fecha(s) o periodo(s) en que se ejercen los recursos (día/mes/año)]]</f>
        <v>44981</v>
      </c>
    </row>
    <row r="79" spans="2:10" ht="30" customHeight="1" x14ac:dyDescent="0.35">
      <c r="B79" s="66">
        <v>99</v>
      </c>
      <c r="C79" s="77">
        <v>44984</v>
      </c>
      <c r="D79" s="89">
        <v>5039643</v>
      </c>
      <c r="E79" s="79" t="s">
        <v>65</v>
      </c>
      <c r="F79" s="78">
        <v>1171</v>
      </c>
      <c r="G79" s="79" t="s">
        <v>40</v>
      </c>
      <c r="H79" s="71" t="s">
        <v>64</v>
      </c>
      <c r="I79" s="79" t="s">
        <v>44</v>
      </c>
      <c r="J79" s="77">
        <f>GastosDetallados[[#This Row],[Fecha(s) o periodo(s) en que se ejercen los recursos (día/mes/año)]]</f>
        <v>44984</v>
      </c>
    </row>
    <row r="80" spans="2:10" ht="30" customHeight="1" x14ac:dyDescent="0.35">
      <c r="B80" s="66">
        <v>64</v>
      </c>
      <c r="C80" s="77">
        <v>44986</v>
      </c>
      <c r="D80" s="68">
        <v>131312</v>
      </c>
      <c r="E80" s="71" t="s">
        <v>65</v>
      </c>
      <c r="F80" s="78">
        <v>250.3</v>
      </c>
      <c r="G80" s="71" t="s">
        <v>60</v>
      </c>
      <c r="H80" s="71" t="s">
        <v>92</v>
      </c>
      <c r="I80" s="71" t="s">
        <v>44</v>
      </c>
      <c r="J80" s="77">
        <f>GastosDetallados[[#This Row],[Fecha(s) o periodo(s) en que se ejercen los recursos (día/mes/año)]]</f>
        <v>44986</v>
      </c>
    </row>
    <row r="81" spans="2:10" ht="30" customHeight="1" x14ac:dyDescent="0.35">
      <c r="B81" s="66">
        <v>99</v>
      </c>
      <c r="C81" s="77">
        <v>44986</v>
      </c>
      <c r="D81" s="68">
        <v>131617</v>
      </c>
      <c r="E81" s="71" t="s">
        <v>65</v>
      </c>
      <c r="F81" s="78">
        <v>1334.15</v>
      </c>
      <c r="G81" s="79" t="s">
        <v>40</v>
      </c>
      <c r="H81" s="71" t="s">
        <v>64</v>
      </c>
      <c r="I81" s="79" t="s">
        <v>44</v>
      </c>
      <c r="J81" s="77">
        <f>GastosDetallados[[#This Row],[Fecha(s) o periodo(s) en que se ejercen los recursos (día/mes/año)]]</f>
        <v>44986</v>
      </c>
    </row>
    <row r="82" spans="2:10" ht="30" customHeight="1" x14ac:dyDescent="0.35">
      <c r="B82" s="66">
        <v>99</v>
      </c>
      <c r="C82" s="77">
        <v>44986</v>
      </c>
      <c r="D82" s="68">
        <v>131933</v>
      </c>
      <c r="E82" s="71" t="s">
        <v>65</v>
      </c>
      <c r="F82" s="78">
        <v>614</v>
      </c>
      <c r="G82" s="79" t="s">
        <v>40</v>
      </c>
      <c r="H82" s="71" t="s">
        <v>64</v>
      </c>
      <c r="I82" s="79" t="s">
        <v>44</v>
      </c>
      <c r="J82" s="81">
        <f>GastosDetallados[[#This Row],[Fecha(s) o periodo(s) en que se ejercen los recursos (día/mes/año)]]</f>
        <v>44986</v>
      </c>
    </row>
    <row r="83" spans="2:10" ht="30" customHeight="1" x14ac:dyDescent="0.35">
      <c r="B83" s="66">
        <v>99</v>
      </c>
      <c r="C83" s="77">
        <v>44986</v>
      </c>
      <c r="D83" s="68">
        <v>132222</v>
      </c>
      <c r="E83" s="71" t="s">
        <v>65</v>
      </c>
      <c r="F83" s="78">
        <v>7092.15</v>
      </c>
      <c r="G83" s="79" t="s">
        <v>40</v>
      </c>
      <c r="H83" s="71" t="s">
        <v>64</v>
      </c>
      <c r="I83" s="79" t="s">
        <v>44</v>
      </c>
      <c r="J83" s="81">
        <f>GastosDetallados[[#This Row],[Fecha(s) o periodo(s) en que se ejercen los recursos (día/mes/año)]]</f>
        <v>44986</v>
      </c>
    </row>
    <row r="84" spans="2:10" ht="30" customHeight="1" x14ac:dyDescent="0.35">
      <c r="B84" s="66">
        <v>64</v>
      </c>
      <c r="C84" s="77">
        <v>44988</v>
      </c>
      <c r="D84" s="89">
        <v>154219</v>
      </c>
      <c r="E84" s="79" t="s">
        <v>65</v>
      </c>
      <c r="F84" s="78">
        <v>602.5</v>
      </c>
      <c r="G84" s="79" t="s">
        <v>60</v>
      </c>
      <c r="H84" s="79" t="s">
        <v>76</v>
      </c>
      <c r="I84" s="79" t="s">
        <v>44</v>
      </c>
      <c r="J84" s="77">
        <f>GastosDetallados[[#This Row],[Fecha(s) o periodo(s) en que se ejercen los recursos (día/mes/año)]]</f>
        <v>44988</v>
      </c>
    </row>
    <row r="85" spans="2:10" ht="30" customHeight="1" x14ac:dyDescent="0.35">
      <c r="B85" s="66">
        <v>61</v>
      </c>
      <c r="C85" s="77">
        <v>44988</v>
      </c>
      <c r="D85" s="89">
        <v>511034</v>
      </c>
      <c r="E85" s="79" t="s">
        <v>65</v>
      </c>
      <c r="F85" s="78">
        <v>784.3</v>
      </c>
      <c r="G85" s="79" t="s">
        <v>59</v>
      </c>
      <c r="H85" s="79" t="s">
        <v>66</v>
      </c>
      <c r="I85" s="79" t="s">
        <v>44</v>
      </c>
      <c r="J85" s="77">
        <f>GastosDetallados[[#This Row],[Fecha(s) o periodo(s) en que se ejercen los recursos (día/mes/año)]]</f>
        <v>44988</v>
      </c>
    </row>
    <row r="86" spans="2:10" ht="30" customHeight="1" x14ac:dyDescent="0.35">
      <c r="B86" s="66">
        <v>99</v>
      </c>
      <c r="C86" s="77">
        <v>44988</v>
      </c>
      <c r="D86" s="89">
        <v>512406</v>
      </c>
      <c r="E86" s="79" t="s">
        <v>65</v>
      </c>
      <c r="F86" s="78">
        <v>4230</v>
      </c>
      <c r="G86" s="79" t="s">
        <v>40</v>
      </c>
      <c r="H86" s="71" t="s">
        <v>93</v>
      </c>
      <c r="I86" s="79" t="s">
        <v>44</v>
      </c>
      <c r="J86" s="77">
        <f>GastosDetallados[[#This Row],[Fecha(s) o periodo(s) en que se ejercen los recursos (día/mes/año)]]</f>
        <v>44988</v>
      </c>
    </row>
    <row r="87" spans="2:10" ht="30" customHeight="1" x14ac:dyDescent="0.35">
      <c r="B87" s="66">
        <v>61</v>
      </c>
      <c r="C87" s="77">
        <v>44988</v>
      </c>
      <c r="D87" s="89">
        <v>41987</v>
      </c>
      <c r="E87" s="79" t="s">
        <v>65</v>
      </c>
      <c r="F87" s="78">
        <v>4790.97</v>
      </c>
      <c r="G87" s="79" t="s">
        <v>59</v>
      </c>
      <c r="H87" s="79" t="s">
        <v>66</v>
      </c>
      <c r="I87" s="79" t="s">
        <v>44</v>
      </c>
      <c r="J87" s="77">
        <f>GastosDetallados[[#This Row],[Fecha(s) o periodo(s) en que se ejercen los recursos (día/mes/año)]]</f>
        <v>44988</v>
      </c>
    </row>
    <row r="88" spans="2:10" ht="30" customHeight="1" x14ac:dyDescent="0.35">
      <c r="B88" s="66">
        <v>99</v>
      </c>
      <c r="C88" s="77">
        <v>44988</v>
      </c>
      <c r="D88" s="89">
        <v>41987</v>
      </c>
      <c r="E88" s="79" t="s">
        <v>65</v>
      </c>
      <c r="F88" s="78">
        <v>1387.24</v>
      </c>
      <c r="G88" s="79" t="s">
        <v>40</v>
      </c>
      <c r="H88" s="79" t="s">
        <v>64</v>
      </c>
      <c r="I88" s="79" t="s">
        <v>44</v>
      </c>
      <c r="J88" s="77">
        <f>GastosDetallados[[#This Row],[Fecha(s) o periodo(s) en que se ejercen los recursos (día/mes/año)]]</f>
        <v>44988</v>
      </c>
    </row>
    <row r="89" spans="2:10" ht="30" customHeight="1" x14ac:dyDescent="0.35">
      <c r="B89" s="66">
        <v>61</v>
      </c>
      <c r="C89" s="77">
        <v>44992</v>
      </c>
      <c r="D89" s="89">
        <v>317010</v>
      </c>
      <c r="E89" s="79" t="s">
        <v>65</v>
      </c>
      <c r="F89" s="78">
        <v>500</v>
      </c>
      <c r="G89" s="79" t="s">
        <v>59</v>
      </c>
      <c r="H89" s="79" t="s">
        <v>48</v>
      </c>
      <c r="I89" s="79" t="s">
        <v>44</v>
      </c>
      <c r="J89" s="77">
        <f>GastosDetallados[[#This Row],[Fecha(s) o periodo(s) en que se ejercen los recursos (día/mes/año)]]</f>
        <v>44992</v>
      </c>
    </row>
    <row r="90" spans="2:10" ht="30" customHeight="1" x14ac:dyDescent="0.35">
      <c r="B90" s="66">
        <v>61</v>
      </c>
      <c r="C90" s="77">
        <v>44992</v>
      </c>
      <c r="D90" s="89">
        <v>317582</v>
      </c>
      <c r="E90" s="79" t="s">
        <v>65</v>
      </c>
      <c r="F90" s="78">
        <v>500</v>
      </c>
      <c r="G90" s="79" t="s">
        <v>59</v>
      </c>
      <c r="H90" s="79" t="s">
        <v>48</v>
      </c>
      <c r="I90" s="79" t="s">
        <v>44</v>
      </c>
      <c r="J90" s="81">
        <f>GastosDetallados[[#This Row],[Fecha(s) o periodo(s) en que se ejercen los recursos (día/mes/año)]]</f>
        <v>44992</v>
      </c>
    </row>
    <row r="91" spans="2:10" ht="30" customHeight="1" x14ac:dyDescent="0.35">
      <c r="B91" s="66">
        <v>61</v>
      </c>
      <c r="C91" s="77">
        <v>44992</v>
      </c>
      <c r="D91" s="89">
        <v>318153</v>
      </c>
      <c r="E91" s="79" t="s">
        <v>65</v>
      </c>
      <c r="F91" s="78">
        <v>500</v>
      </c>
      <c r="G91" s="79" t="s">
        <v>59</v>
      </c>
      <c r="H91" s="79" t="s">
        <v>48</v>
      </c>
      <c r="I91" s="79" t="s">
        <v>44</v>
      </c>
      <c r="J91" s="81">
        <f>GastosDetallados[[#This Row],[Fecha(s) o periodo(s) en que se ejercen los recursos (día/mes/año)]]</f>
        <v>44992</v>
      </c>
    </row>
    <row r="92" spans="2:10" ht="30" customHeight="1" x14ac:dyDescent="0.35">
      <c r="B92" s="66">
        <v>61</v>
      </c>
      <c r="C92" s="77">
        <v>44992</v>
      </c>
      <c r="D92" s="89">
        <v>318650</v>
      </c>
      <c r="E92" s="79" t="s">
        <v>65</v>
      </c>
      <c r="F92" s="78">
        <v>500</v>
      </c>
      <c r="G92" s="79" t="s">
        <v>59</v>
      </c>
      <c r="H92" s="79" t="s">
        <v>48</v>
      </c>
      <c r="I92" s="79" t="s">
        <v>44</v>
      </c>
      <c r="J92" s="81">
        <f>GastosDetallados[[#This Row],[Fecha(s) o periodo(s) en que se ejercen los recursos (día/mes/año)]]</f>
        <v>44992</v>
      </c>
    </row>
    <row r="93" spans="2:10" ht="30" customHeight="1" x14ac:dyDescent="0.35">
      <c r="B93" s="66">
        <v>61</v>
      </c>
      <c r="C93" s="77">
        <v>44992</v>
      </c>
      <c r="D93" s="89">
        <v>320131</v>
      </c>
      <c r="E93" s="79" t="s">
        <v>65</v>
      </c>
      <c r="F93" s="78">
        <v>500</v>
      </c>
      <c r="G93" s="79" t="s">
        <v>59</v>
      </c>
      <c r="H93" s="79" t="s">
        <v>48</v>
      </c>
      <c r="I93" s="79" t="s">
        <v>44</v>
      </c>
      <c r="J93" s="81">
        <f>GastosDetallados[[#This Row],[Fecha(s) o periodo(s) en que se ejercen los recursos (día/mes/año)]]</f>
        <v>44992</v>
      </c>
    </row>
    <row r="94" spans="2:10" ht="30" customHeight="1" x14ac:dyDescent="0.35">
      <c r="B94" s="66">
        <v>64</v>
      </c>
      <c r="C94" s="77">
        <v>44992</v>
      </c>
      <c r="D94" s="68">
        <v>165355</v>
      </c>
      <c r="E94" s="71" t="s">
        <v>65</v>
      </c>
      <c r="F94" s="78">
        <v>2500</v>
      </c>
      <c r="G94" s="71" t="s">
        <v>60</v>
      </c>
      <c r="H94" s="71" t="s">
        <v>62</v>
      </c>
      <c r="I94" s="71" t="s">
        <v>44</v>
      </c>
      <c r="J94" s="77">
        <f>GastosDetallados[[#This Row],[Fecha(s) o periodo(s) en que se ejercen los recursos (día/mes/año)]]</f>
        <v>44992</v>
      </c>
    </row>
    <row r="95" spans="2:10" ht="30" customHeight="1" x14ac:dyDescent="0.35">
      <c r="B95" s="66">
        <v>64</v>
      </c>
      <c r="C95" s="77">
        <v>44992</v>
      </c>
      <c r="D95" s="68">
        <v>321681</v>
      </c>
      <c r="E95" s="71" t="s">
        <v>65</v>
      </c>
      <c r="F95" s="78">
        <v>1500</v>
      </c>
      <c r="G95" s="71" t="s">
        <v>60</v>
      </c>
      <c r="H95" s="71" t="s">
        <v>62</v>
      </c>
      <c r="I95" s="71" t="s">
        <v>44</v>
      </c>
      <c r="J95" s="81">
        <f>GastosDetallados[[#This Row],[Fecha(s) o periodo(s) en que se ejercen los recursos (día/mes/año)]]</f>
        <v>44992</v>
      </c>
    </row>
    <row r="96" spans="2:10" ht="30" customHeight="1" x14ac:dyDescent="0.35">
      <c r="B96" s="66">
        <v>99</v>
      </c>
      <c r="C96" s="77">
        <v>44992</v>
      </c>
      <c r="D96" s="89">
        <v>324134</v>
      </c>
      <c r="E96" s="71" t="s">
        <v>65</v>
      </c>
      <c r="F96" s="78">
        <v>853</v>
      </c>
      <c r="G96" s="79" t="s">
        <v>40</v>
      </c>
      <c r="H96" s="79" t="s">
        <v>64</v>
      </c>
      <c r="I96" s="79" t="s">
        <v>44</v>
      </c>
      <c r="J96" s="77">
        <f>GastosDetallados[[#This Row],[Fecha(s) o periodo(s) en que se ejercen los recursos (día/mes/año)]]</f>
        <v>44992</v>
      </c>
    </row>
    <row r="97" spans="2:10" ht="30" customHeight="1" x14ac:dyDescent="0.35">
      <c r="B97" s="82">
        <v>61</v>
      </c>
      <c r="C97" s="81">
        <v>44993</v>
      </c>
      <c r="D97" s="83">
        <v>276873</v>
      </c>
      <c r="E97" s="84" t="s">
        <v>65</v>
      </c>
      <c r="F97" s="85">
        <v>500</v>
      </c>
      <c r="G97" s="84" t="s">
        <v>59</v>
      </c>
      <c r="H97" s="84" t="s">
        <v>48</v>
      </c>
      <c r="I97" s="84" t="s">
        <v>44</v>
      </c>
      <c r="J97" s="81">
        <f>GastosDetallados[[#This Row],[Fecha(s) o periodo(s) en que se ejercen los recursos (día/mes/año)]]</f>
        <v>44993</v>
      </c>
    </row>
    <row r="98" spans="2:10" ht="30" customHeight="1" x14ac:dyDescent="0.35">
      <c r="B98" s="66">
        <v>64</v>
      </c>
      <c r="C98" s="77">
        <v>44993</v>
      </c>
      <c r="D98" s="89">
        <v>164220</v>
      </c>
      <c r="E98" s="79" t="s">
        <v>65</v>
      </c>
      <c r="F98" s="78">
        <v>458</v>
      </c>
      <c r="G98" s="79" t="s">
        <v>60</v>
      </c>
      <c r="H98" s="79" t="s">
        <v>76</v>
      </c>
      <c r="I98" s="79" t="s">
        <v>44</v>
      </c>
      <c r="J98" s="77">
        <f>GastosDetallados[[#This Row],[Fecha(s) o periodo(s) en que se ejercen los recursos (día/mes/año)]]</f>
        <v>44993</v>
      </c>
    </row>
    <row r="99" spans="2:10" ht="30" customHeight="1" x14ac:dyDescent="0.35">
      <c r="B99" s="66">
        <v>99</v>
      </c>
      <c r="C99" s="77">
        <v>44993</v>
      </c>
      <c r="D99" s="68">
        <v>164434</v>
      </c>
      <c r="E99" s="71" t="s">
        <v>65</v>
      </c>
      <c r="F99" s="78">
        <v>436</v>
      </c>
      <c r="G99" s="79" t="s">
        <v>40</v>
      </c>
      <c r="H99" s="79" t="s">
        <v>64</v>
      </c>
      <c r="I99" s="79" t="s">
        <v>44</v>
      </c>
      <c r="J99" s="77">
        <f>GastosDetallados[[#This Row],[Fecha(s) o periodo(s) en que se ejercen los recursos (día/mes/año)]]</f>
        <v>44993</v>
      </c>
    </row>
    <row r="100" spans="2:10" ht="30" customHeight="1" x14ac:dyDescent="0.35">
      <c r="B100" s="82">
        <v>99</v>
      </c>
      <c r="C100" s="81">
        <v>44993</v>
      </c>
      <c r="D100" s="83">
        <v>164713</v>
      </c>
      <c r="E100" s="84" t="s">
        <v>65</v>
      </c>
      <c r="F100" s="85">
        <v>2761.5</v>
      </c>
      <c r="G100" s="84" t="s">
        <v>40</v>
      </c>
      <c r="H100" s="84" t="s">
        <v>64</v>
      </c>
      <c r="I100" s="84" t="s">
        <v>44</v>
      </c>
      <c r="J100" s="81">
        <f>GastosDetallados[[#This Row],[Fecha(s) o periodo(s) en que se ejercen los recursos (día/mes/año)]]</f>
        <v>44993</v>
      </c>
    </row>
    <row r="101" spans="2:10" ht="30" customHeight="1" x14ac:dyDescent="0.35">
      <c r="B101" s="66">
        <v>99</v>
      </c>
      <c r="C101" s="77">
        <v>44995</v>
      </c>
      <c r="D101" s="89">
        <v>533612</v>
      </c>
      <c r="E101" s="79" t="s">
        <v>65</v>
      </c>
      <c r="F101" s="78">
        <v>4095</v>
      </c>
      <c r="G101" s="79" t="s">
        <v>40</v>
      </c>
      <c r="H101" s="71" t="s">
        <v>94</v>
      </c>
      <c r="I101" s="79" t="s">
        <v>44</v>
      </c>
      <c r="J101" s="77">
        <f>GastosDetallados[[#This Row],[Fecha(s) o periodo(s) en que se ejercen los recursos (día/mes/año)]]</f>
        <v>44995</v>
      </c>
    </row>
    <row r="102" spans="2:10" ht="30" customHeight="1" x14ac:dyDescent="0.35">
      <c r="B102" s="66">
        <v>61</v>
      </c>
      <c r="C102" s="77">
        <v>44995</v>
      </c>
      <c r="D102" s="68">
        <v>534613</v>
      </c>
      <c r="E102" s="71" t="s">
        <v>65</v>
      </c>
      <c r="F102" s="78">
        <v>2035.5</v>
      </c>
      <c r="G102" s="79" t="s">
        <v>59</v>
      </c>
      <c r="H102" s="71" t="s">
        <v>144</v>
      </c>
      <c r="I102" s="71" t="s">
        <v>44</v>
      </c>
      <c r="J102" s="77">
        <f>GastosDetallados[[#This Row],[Fecha(s) o periodo(s) en que se ejercen los recursos (día/mes/año)]]</f>
        <v>44995</v>
      </c>
    </row>
    <row r="103" spans="2:10" ht="30" customHeight="1" x14ac:dyDescent="0.35">
      <c r="B103" s="66">
        <v>61</v>
      </c>
      <c r="C103" s="77">
        <v>44995</v>
      </c>
      <c r="D103" s="68">
        <v>536175</v>
      </c>
      <c r="E103" s="71" t="s">
        <v>65</v>
      </c>
      <c r="F103" s="78">
        <v>931.5</v>
      </c>
      <c r="G103" s="79" t="s">
        <v>59</v>
      </c>
      <c r="H103" s="71" t="s">
        <v>145</v>
      </c>
      <c r="I103" s="71" t="s">
        <v>44</v>
      </c>
      <c r="J103" s="81">
        <f>GastosDetallados[[#This Row],[Fecha(s) o periodo(s) en que se ejercen los recursos (día/mes/año)]]</f>
        <v>44995</v>
      </c>
    </row>
    <row r="104" spans="2:10" ht="30" customHeight="1" x14ac:dyDescent="0.35">
      <c r="B104" s="66">
        <v>61</v>
      </c>
      <c r="C104" s="77">
        <v>44995</v>
      </c>
      <c r="D104" s="68">
        <v>537403</v>
      </c>
      <c r="E104" s="71" t="s">
        <v>65</v>
      </c>
      <c r="F104" s="78">
        <v>1756.05</v>
      </c>
      <c r="G104" s="79" t="s">
        <v>59</v>
      </c>
      <c r="H104" s="71" t="s">
        <v>146</v>
      </c>
      <c r="I104" s="71" t="s">
        <v>44</v>
      </c>
      <c r="J104" s="81">
        <f>GastosDetallados[[#This Row],[Fecha(s) o periodo(s) en que se ejercen los recursos (día/mes/año)]]</f>
        <v>44995</v>
      </c>
    </row>
    <row r="105" spans="2:10" ht="30" customHeight="1" x14ac:dyDescent="0.35">
      <c r="B105" s="66">
        <v>99</v>
      </c>
      <c r="C105" s="77">
        <v>44998</v>
      </c>
      <c r="D105" s="68">
        <v>799232</v>
      </c>
      <c r="E105" s="71" t="s">
        <v>65</v>
      </c>
      <c r="F105" s="78">
        <v>2385</v>
      </c>
      <c r="G105" s="79" t="s">
        <v>40</v>
      </c>
      <c r="H105" s="79" t="s">
        <v>64</v>
      </c>
      <c r="I105" s="79" t="s">
        <v>44</v>
      </c>
      <c r="J105" s="77">
        <f>GastosDetallados[[#This Row],[Fecha(s) o periodo(s) en que se ejercen los recursos (día/mes/año)]]</f>
        <v>44998</v>
      </c>
    </row>
    <row r="106" spans="2:10" ht="30" customHeight="1" x14ac:dyDescent="0.35">
      <c r="B106" s="66">
        <v>64</v>
      </c>
      <c r="C106" s="77">
        <v>45000</v>
      </c>
      <c r="D106" s="89">
        <v>490798</v>
      </c>
      <c r="E106" s="79" t="s">
        <v>65</v>
      </c>
      <c r="F106" s="78">
        <v>610</v>
      </c>
      <c r="G106" s="79" t="s">
        <v>60</v>
      </c>
      <c r="H106" s="71" t="s">
        <v>95</v>
      </c>
      <c r="I106" s="79" t="s">
        <v>44</v>
      </c>
      <c r="J106" s="77">
        <f>GastosDetallados[[#This Row],[Fecha(s) o periodo(s) en que se ejercen los recursos (día/mes/año)]]</f>
        <v>45000</v>
      </c>
    </row>
    <row r="107" spans="2:10" ht="30" customHeight="1" x14ac:dyDescent="0.35">
      <c r="B107" s="66">
        <v>61</v>
      </c>
      <c r="C107" s="77">
        <v>45000</v>
      </c>
      <c r="D107" s="89">
        <v>493637</v>
      </c>
      <c r="E107" s="79" t="s">
        <v>65</v>
      </c>
      <c r="F107" s="78">
        <v>2012.5</v>
      </c>
      <c r="G107" s="79" t="s">
        <v>59</v>
      </c>
      <c r="H107" s="71" t="s">
        <v>66</v>
      </c>
      <c r="I107" s="79" t="s">
        <v>44</v>
      </c>
      <c r="J107" s="77">
        <f>GastosDetallados[[#This Row],[Fecha(s) o periodo(s) en que se ejercen los recursos (día/mes/año)]]</f>
        <v>45000</v>
      </c>
    </row>
    <row r="108" spans="2:10" ht="30" customHeight="1" x14ac:dyDescent="0.35">
      <c r="B108" s="66">
        <v>99</v>
      </c>
      <c r="C108" s="77">
        <v>45002</v>
      </c>
      <c r="D108" s="89">
        <v>300784</v>
      </c>
      <c r="E108" s="79" t="s">
        <v>65</v>
      </c>
      <c r="F108" s="78">
        <v>5490</v>
      </c>
      <c r="G108" s="79" t="s">
        <v>40</v>
      </c>
      <c r="H108" s="71" t="s">
        <v>96</v>
      </c>
      <c r="I108" s="79" t="s">
        <v>44</v>
      </c>
      <c r="J108" s="77">
        <f>GastosDetallados[[#This Row],[Fecha(s) o periodo(s) en que se ejercen los recursos (día/mes/año)]]</f>
        <v>45002</v>
      </c>
    </row>
    <row r="109" spans="2:10" ht="30" customHeight="1" x14ac:dyDescent="0.35">
      <c r="B109" s="66">
        <v>99</v>
      </c>
      <c r="C109" s="77">
        <v>45002</v>
      </c>
      <c r="D109" s="68">
        <v>115133</v>
      </c>
      <c r="E109" s="71" t="s">
        <v>65</v>
      </c>
      <c r="F109" s="78">
        <v>3022.92</v>
      </c>
      <c r="G109" s="79" t="s">
        <v>40</v>
      </c>
      <c r="H109" s="79" t="s">
        <v>64</v>
      </c>
      <c r="I109" s="71" t="s">
        <v>44</v>
      </c>
      <c r="J109" s="77">
        <f>GastosDetallados[[#This Row],[Fecha(s) o periodo(s) en que se ejercen los recursos (día/mes/año)]]</f>
        <v>45002</v>
      </c>
    </row>
    <row r="110" spans="2:10" ht="30" customHeight="1" x14ac:dyDescent="0.35">
      <c r="B110" s="66">
        <v>64</v>
      </c>
      <c r="C110" s="77">
        <v>45002</v>
      </c>
      <c r="D110" s="89">
        <v>115313</v>
      </c>
      <c r="E110" s="79" t="s">
        <v>65</v>
      </c>
      <c r="F110" s="78">
        <v>500</v>
      </c>
      <c r="G110" s="71" t="s">
        <v>60</v>
      </c>
      <c r="H110" s="79" t="s">
        <v>62</v>
      </c>
      <c r="I110" s="79" t="s">
        <v>44</v>
      </c>
      <c r="J110" s="77">
        <f>GastosDetallados[[#This Row],[Fecha(s) o periodo(s) en que se ejercen los recursos (día/mes/año)]]</f>
        <v>45002</v>
      </c>
    </row>
    <row r="111" spans="2:10" ht="30" customHeight="1" x14ac:dyDescent="0.35">
      <c r="B111" s="66">
        <v>64</v>
      </c>
      <c r="C111" s="77">
        <v>45002</v>
      </c>
      <c r="D111" s="89">
        <v>115952</v>
      </c>
      <c r="E111" s="79" t="s">
        <v>65</v>
      </c>
      <c r="F111" s="78">
        <v>33</v>
      </c>
      <c r="G111" s="71" t="s">
        <v>60</v>
      </c>
      <c r="H111" s="71" t="s">
        <v>147</v>
      </c>
      <c r="I111" s="79" t="s">
        <v>44</v>
      </c>
      <c r="J111" s="81">
        <f>GastosDetallados[[#This Row],[Fecha(s) o periodo(s) en que se ejercen los recursos (día/mes/año)]]</f>
        <v>45002</v>
      </c>
    </row>
    <row r="112" spans="2:10" ht="30" customHeight="1" x14ac:dyDescent="0.35">
      <c r="B112" s="66">
        <v>99</v>
      </c>
      <c r="C112" s="77">
        <v>45006</v>
      </c>
      <c r="D112" s="68">
        <v>102124</v>
      </c>
      <c r="E112" s="71" t="s">
        <v>65</v>
      </c>
      <c r="F112" s="78">
        <v>345</v>
      </c>
      <c r="G112" s="71" t="s">
        <v>40</v>
      </c>
      <c r="H112" s="71" t="s">
        <v>64</v>
      </c>
      <c r="I112" s="71" t="s">
        <v>44</v>
      </c>
      <c r="J112" s="77">
        <f>GastosDetallados[[#This Row],[Fecha(s) o periodo(s) en que se ejercen los recursos (día/mes/año)]]</f>
        <v>45006</v>
      </c>
    </row>
    <row r="113" spans="2:10" ht="30" customHeight="1" x14ac:dyDescent="0.35">
      <c r="B113" s="66">
        <v>99</v>
      </c>
      <c r="C113" s="77">
        <v>45009</v>
      </c>
      <c r="D113" s="68">
        <v>115642</v>
      </c>
      <c r="E113" s="71" t="s">
        <v>65</v>
      </c>
      <c r="F113" s="78">
        <v>386</v>
      </c>
      <c r="G113" s="71" t="s">
        <v>40</v>
      </c>
      <c r="H113" s="71" t="s">
        <v>64</v>
      </c>
      <c r="I113" s="71" t="s">
        <v>44</v>
      </c>
      <c r="J113" s="81">
        <f>GastosDetallados[[#This Row],[Fecha(s) o periodo(s) en que se ejercen los recursos (día/mes/año)]]</f>
        <v>45009</v>
      </c>
    </row>
    <row r="114" spans="2:10" ht="30" customHeight="1" x14ac:dyDescent="0.35">
      <c r="B114" s="66">
        <v>99</v>
      </c>
      <c r="C114" s="77">
        <v>45009</v>
      </c>
      <c r="D114" s="89">
        <v>278831</v>
      </c>
      <c r="E114" s="79" t="s">
        <v>65</v>
      </c>
      <c r="F114" s="78">
        <v>3735</v>
      </c>
      <c r="G114" s="79" t="s">
        <v>40</v>
      </c>
      <c r="H114" s="71" t="s">
        <v>97</v>
      </c>
      <c r="I114" s="79" t="s">
        <v>44</v>
      </c>
      <c r="J114" s="77">
        <f>GastosDetallados[[#This Row],[Fecha(s) o periodo(s) en que se ejercen los recursos (día/mes/año)]]</f>
        <v>45009</v>
      </c>
    </row>
    <row r="115" spans="2:10" ht="30" customHeight="1" x14ac:dyDescent="0.35">
      <c r="B115" s="66">
        <v>61</v>
      </c>
      <c r="C115" s="77">
        <v>45009</v>
      </c>
      <c r="D115" s="89">
        <v>280010</v>
      </c>
      <c r="E115" s="79" t="s">
        <v>65</v>
      </c>
      <c r="F115" s="78">
        <v>1637.6</v>
      </c>
      <c r="G115" s="79" t="s">
        <v>59</v>
      </c>
      <c r="H115" s="71" t="s">
        <v>148</v>
      </c>
      <c r="I115" s="79" t="s">
        <v>44</v>
      </c>
      <c r="J115" s="77">
        <f>GastosDetallados[[#This Row],[Fecha(s) o periodo(s) en que se ejercen los recursos (día/mes/año)]]</f>
        <v>45009</v>
      </c>
    </row>
    <row r="116" spans="2:10" ht="30" customHeight="1" x14ac:dyDescent="0.35">
      <c r="B116" s="66">
        <v>61</v>
      </c>
      <c r="C116" s="77">
        <v>45009</v>
      </c>
      <c r="D116" s="89">
        <v>280795</v>
      </c>
      <c r="E116" s="79" t="s">
        <v>65</v>
      </c>
      <c r="F116" s="78">
        <v>752.1</v>
      </c>
      <c r="G116" s="79" t="s">
        <v>59</v>
      </c>
      <c r="H116" s="71" t="s">
        <v>149</v>
      </c>
      <c r="I116" s="79" t="s">
        <v>44</v>
      </c>
      <c r="J116" s="81">
        <f>GastosDetallados[[#This Row],[Fecha(s) o periodo(s) en que se ejercen los recursos (día/mes/año)]]</f>
        <v>45009</v>
      </c>
    </row>
    <row r="117" spans="2:10" ht="30" customHeight="1" x14ac:dyDescent="0.35">
      <c r="B117" s="66">
        <v>99</v>
      </c>
      <c r="C117" s="77">
        <v>45013</v>
      </c>
      <c r="D117" s="68">
        <v>113858</v>
      </c>
      <c r="E117" s="71" t="s">
        <v>65</v>
      </c>
      <c r="F117" s="78">
        <v>2358</v>
      </c>
      <c r="G117" s="71" t="s">
        <v>40</v>
      </c>
      <c r="H117" s="71" t="s">
        <v>64</v>
      </c>
      <c r="I117" s="71" t="s">
        <v>44</v>
      </c>
      <c r="J117" s="81">
        <f>GastosDetallados[[#This Row],[Fecha(s) o periodo(s) en que se ejercen los recursos (día/mes/año)]]</f>
        <v>45013</v>
      </c>
    </row>
    <row r="118" spans="2:10" ht="30" customHeight="1" x14ac:dyDescent="0.35">
      <c r="B118" s="66">
        <v>64</v>
      </c>
      <c r="C118" s="77">
        <v>45015</v>
      </c>
      <c r="D118" s="89">
        <v>44321</v>
      </c>
      <c r="E118" s="79" t="s">
        <v>65</v>
      </c>
      <c r="F118" s="78">
        <v>3605</v>
      </c>
      <c r="G118" s="71" t="s">
        <v>60</v>
      </c>
      <c r="H118" s="71" t="s">
        <v>98</v>
      </c>
      <c r="I118" s="79" t="s">
        <v>44</v>
      </c>
      <c r="J118" s="77">
        <f>GastosDetallados[[#This Row],[Fecha(s) o periodo(s) en que se ejercen los recursos (día/mes/año)]]</f>
        <v>45015</v>
      </c>
    </row>
    <row r="119" spans="2:10" ht="30" customHeight="1" x14ac:dyDescent="0.35">
      <c r="B119" s="66">
        <v>99</v>
      </c>
      <c r="C119" s="77">
        <v>45015</v>
      </c>
      <c r="D119" s="89">
        <v>532325</v>
      </c>
      <c r="E119" s="79" t="s">
        <v>65</v>
      </c>
      <c r="F119" s="78">
        <v>589</v>
      </c>
      <c r="G119" s="79" t="s">
        <v>40</v>
      </c>
      <c r="H119" s="79" t="s">
        <v>71</v>
      </c>
      <c r="I119" s="79" t="s">
        <v>44</v>
      </c>
      <c r="J119" s="77">
        <f>GastosDetallados[[#This Row],[Fecha(s) o periodo(s) en que se ejercen los recursos (día/mes/año)]]</f>
        <v>45015</v>
      </c>
    </row>
    <row r="120" spans="2:10" ht="30" customHeight="1" x14ac:dyDescent="0.35">
      <c r="B120" s="66">
        <v>99</v>
      </c>
      <c r="C120" s="77">
        <v>45016</v>
      </c>
      <c r="D120" s="89">
        <v>758164</v>
      </c>
      <c r="E120" s="79" t="s">
        <v>65</v>
      </c>
      <c r="F120" s="78">
        <v>5320</v>
      </c>
      <c r="G120" s="79" t="s">
        <v>40</v>
      </c>
      <c r="H120" s="71" t="s">
        <v>150</v>
      </c>
      <c r="I120" s="79" t="s">
        <v>44</v>
      </c>
      <c r="J120" s="81">
        <f>GastosDetallados[[#This Row],[Fecha(s) o periodo(s) en que se ejercen los recursos (día/mes/año)]]</f>
        <v>45016</v>
      </c>
    </row>
    <row r="121" spans="2:10" ht="30" customHeight="1" x14ac:dyDescent="0.35">
      <c r="B121" s="66">
        <v>61</v>
      </c>
      <c r="C121" s="77">
        <v>45016</v>
      </c>
      <c r="D121" s="89">
        <v>280795</v>
      </c>
      <c r="E121" s="79" t="s">
        <v>65</v>
      </c>
      <c r="F121" s="78">
        <v>1862</v>
      </c>
      <c r="G121" s="79" t="s">
        <v>59</v>
      </c>
      <c r="H121" s="71" t="s">
        <v>151</v>
      </c>
      <c r="I121" s="79" t="s">
        <v>44</v>
      </c>
      <c r="J121" s="81">
        <f>GastosDetallados[[#This Row],[Fecha(s) o periodo(s) en que se ejercen los recursos (día/mes/año)]]</f>
        <v>45016</v>
      </c>
    </row>
    <row r="122" spans="2:10" ht="30" customHeight="1" x14ac:dyDescent="0.35">
      <c r="B122" s="66">
        <v>99</v>
      </c>
      <c r="C122" s="77">
        <v>45026</v>
      </c>
      <c r="D122" s="68">
        <v>5387305</v>
      </c>
      <c r="E122" s="71" t="s">
        <v>65</v>
      </c>
      <c r="F122" s="78">
        <v>7500</v>
      </c>
      <c r="G122" s="71" t="s">
        <v>40</v>
      </c>
      <c r="H122" s="71" t="s">
        <v>99</v>
      </c>
      <c r="I122" s="71" t="s">
        <v>44</v>
      </c>
      <c r="J122" s="77">
        <f>GastosDetallados[[#This Row],[Fecha(s) o periodo(s) en que se ejercen los recursos (día/mes/año)]]</f>
        <v>45026</v>
      </c>
    </row>
    <row r="123" spans="2:10" ht="30" customHeight="1" x14ac:dyDescent="0.35">
      <c r="B123" s="66">
        <v>99</v>
      </c>
      <c r="C123" s="77">
        <v>45026</v>
      </c>
      <c r="D123" s="68">
        <v>123027</v>
      </c>
      <c r="E123" s="71" t="s">
        <v>65</v>
      </c>
      <c r="F123" s="78">
        <v>7400.8</v>
      </c>
      <c r="G123" s="71" t="s">
        <v>40</v>
      </c>
      <c r="H123" s="71" t="s">
        <v>99</v>
      </c>
      <c r="I123" s="71" t="s">
        <v>44</v>
      </c>
      <c r="J123" s="77">
        <f>GastosDetallados[[#This Row],[Fecha(s) o periodo(s) en que se ejercen los recursos (día/mes/año)]]</f>
        <v>45026</v>
      </c>
    </row>
    <row r="124" spans="2:10" ht="30" customHeight="1" x14ac:dyDescent="0.35">
      <c r="B124" s="66">
        <v>61</v>
      </c>
      <c r="C124" s="77">
        <v>45026</v>
      </c>
      <c r="D124" s="89">
        <v>5532972</v>
      </c>
      <c r="E124" s="79" t="s">
        <v>65</v>
      </c>
      <c r="F124" s="78">
        <v>500</v>
      </c>
      <c r="G124" s="79" t="s">
        <v>59</v>
      </c>
      <c r="H124" s="79" t="s">
        <v>48</v>
      </c>
      <c r="I124" s="79" t="s">
        <v>44</v>
      </c>
      <c r="J124" s="77">
        <f>GastosDetallados[[#This Row],[Fecha(s) o periodo(s) en que se ejercen los recursos (día/mes/año)]]</f>
        <v>45026</v>
      </c>
    </row>
    <row r="125" spans="2:10" ht="30" customHeight="1" x14ac:dyDescent="0.35">
      <c r="B125" s="66">
        <v>61</v>
      </c>
      <c r="C125" s="77">
        <v>45026</v>
      </c>
      <c r="D125" s="89">
        <v>5533839</v>
      </c>
      <c r="E125" s="79" t="s">
        <v>65</v>
      </c>
      <c r="F125" s="78">
        <v>500</v>
      </c>
      <c r="G125" s="79" t="s">
        <v>59</v>
      </c>
      <c r="H125" s="79" t="s">
        <v>48</v>
      </c>
      <c r="I125" s="79" t="s">
        <v>44</v>
      </c>
      <c r="J125" s="81">
        <f>GastosDetallados[[#This Row],[Fecha(s) o periodo(s) en que se ejercen los recursos (día/mes/año)]]</f>
        <v>45026</v>
      </c>
    </row>
    <row r="126" spans="2:10" ht="30" customHeight="1" x14ac:dyDescent="0.35">
      <c r="B126" s="66">
        <v>61</v>
      </c>
      <c r="C126" s="77">
        <v>45026</v>
      </c>
      <c r="D126" s="89">
        <v>5534823</v>
      </c>
      <c r="E126" s="79" t="s">
        <v>65</v>
      </c>
      <c r="F126" s="78">
        <v>500</v>
      </c>
      <c r="G126" s="79" t="s">
        <v>59</v>
      </c>
      <c r="H126" s="79" t="s">
        <v>48</v>
      </c>
      <c r="I126" s="79" t="s">
        <v>44</v>
      </c>
      <c r="J126" s="81">
        <f>GastosDetallados[[#This Row],[Fecha(s) o periodo(s) en que se ejercen los recursos (día/mes/año)]]</f>
        <v>45026</v>
      </c>
    </row>
    <row r="127" spans="2:10" ht="30" customHeight="1" x14ac:dyDescent="0.35">
      <c r="B127" s="66">
        <v>61</v>
      </c>
      <c r="C127" s="77">
        <v>45026</v>
      </c>
      <c r="D127" s="89">
        <v>5535645</v>
      </c>
      <c r="E127" s="79" t="s">
        <v>65</v>
      </c>
      <c r="F127" s="78">
        <v>500</v>
      </c>
      <c r="G127" s="79" t="s">
        <v>59</v>
      </c>
      <c r="H127" s="79" t="s">
        <v>48</v>
      </c>
      <c r="I127" s="79" t="s">
        <v>44</v>
      </c>
      <c r="J127" s="81">
        <f>GastosDetallados[[#This Row],[Fecha(s) o periodo(s) en que se ejercen los recursos (día/mes/año)]]</f>
        <v>45026</v>
      </c>
    </row>
    <row r="128" spans="2:10" ht="30" customHeight="1" x14ac:dyDescent="0.35">
      <c r="B128" s="66">
        <v>61</v>
      </c>
      <c r="C128" s="77">
        <v>45026</v>
      </c>
      <c r="D128" s="89">
        <v>5536472</v>
      </c>
      <c r="E128" s="79" t="s">
        <v>65</v>
      </c>
      <c r="F128" s="78">
        <v>500</v>
      </c>
      <c r="G128" s="79" t="s">
        <v>59</v>
      </c>
      <c r="H128" s="79" t="s">
        <v>48</v>
      </c>
      <c r="I128" s="79" t="s">
        <v>44</v>
      </c>
      <c r="J128" s="81">
        <f>GastosDetallados[[#This Row],[Fecha(s) o periodo(s) en que se ejercen los recursos (día/mes/año)]]</f>
        <v>45026</v>
      </c>
    </row>
    <row r="129" spans="2:10" ht="30" customHeight="1" x14ac:dyDescent="0.35">
      <c r="B129" s="66">
        <v>61</v>
      </c>
      <c r="C129" s="77">
        <v>45026</v>
      </c>
      <c r="D129" s="89">
        <v>5537157</v>
      </c>
      <c r="E129" s="79" t="s">
        <v>65</v>
      </c>
      <c r="F129" s="78">
        <v>500</v>
      </c>
      <c r="G129" s="79" t="s">
        <v>59</v>
      </c>
      <c r="H129" s="79" t="s">
        <v>48</v>
      </c>
      <c r="I129" s="79" t="s">
        <v>44</v>
      </c>
      <c r="J129" s="81">
        <f>GastosDetallados[[#This Row],[Fecha(s) o periodo(s) en que se ejercen los recursos (día/mes/año)]]</f>
        <v>45026</v>
      </c>
    </row>
    <row r="130" spans="2:10" ht="30" customHeight="1" x14ac:dyDescent="0.35">
      <c r="B130" s="66">
        <v>64</v>
      </c>
      <c r="C130" s="77">
        <v>45026</v>
      </c>
      <c r="D130" s="89">
        <v>165138</v>
      </c>
      <c r="E130" s="79" t="s">
        <v>65</v>
      </c>
      <c r="F130" s="78">
        <v>2500</v>
      </c>
      <c r="G130" s="71" t="s">
        <v>60</v>
      </c>
      <c r="H130" s="79" t="s">
        <v>62</v>
      </c>
      <c r="I130" s="79" t="s">
        <v>44</v>
      </c>
      <c r="J130" s="77">
        <f>GastosDetallados[[#This Row],[Fecha(s) o periodo(s) en que se ejercen los recursos (día/mes/año)]]</f>
        <v>45026</v>
      </c>
    </row>
    <row r="131" spans="2:10" ht="30" customHeight="1" x14ac:dyDescent="0.35">
      <c r="B131" s="66">
        <v>64</v>
      </c>
      <c r="C131" s="77">
        <v>45026</v>
      </c>
      <c r="D131" s="89">
        <v>5538504</v>
      </c>
      <c r="E131" s="79" t="s">
        <v>65</v>
      </c>
      <c r="F131" s="78">
        <v>1500</v>
      </c>
      <c r="G131" s="71" t="s">
        <v>60</v>
      </c>
      <c r="H131" s="79" t="s">
        <v>62</v>
      </c>
      <c r="I131" s="79" t="s">
        <v>44</v>
      </c>
      <c r="J131" s="81">
        <f>GastosDetallados[[#This Row],[Fecha(s) o periodo(s) en que se ejercen los recursos (día/mes/año)]]</f>
        <v>45026</v>
      </c>
    </row>
    <row r="132" spans="2:10" ht="30" customHeight="1" x14ac:dyDescent="0.35">
      <c r="B132" s="66">
        <v>99</v>
      </c>
      <c r="C132" s="77">
        <v>45028</v>
      </c>
      <c r="D132" s="68">
        <v>133228</v>
      </c>
      <c r="E132" s="71" t="s">
        <v>65</v>
      </c>
      <c r="F132" s="78">
        <f>3571.5</f>
        <v>3571.5</v>
      </c>
      <c r="G132" s="71" t="s">
        <v>40</v>
      </c>
      <c r="H132" s="71" t="s">
        <v>99</v>
      </c>
      <c r="I132" s="71" t="s">
        <v>44</v>
      </c>
      <c r="J132" s="77">
        <f>GastosDetallados[[#This Row],[Fecha(s) o periodo(s) en que se ejercen los recursos (día/mes/año)]]</f>
        <v>45028</v>
      </c>
    </row>
    <row r="133" spans="2:10" ht="30" customHeight="1" x14ac:dyDescent="0.35">
      <c r="B133" s="66">
        <v>99</v>
      </c>
      <c r="C133" s="77">
        <v>45028</v>
      </c>
      <c r="D133" s="68">
        <v>133522</v>
      </c>
      <c r="E133" s="71" t="s">
        <v>65</v>
      </c>
      <c r="F133" s="78">
        <v>25</v>
      </c>
      <c r="G133" s="71" t="s">
        <v>40</v>
      </c>
      <c r="H133" s="71" t="s">
        <v>99</v>
      </c>
      <c r="I133" s="71" t="s">
        <v>44</v>
      </c>
      <c r="J133" s="81">
        <f>GastosDetallados[[#This Row],[Fecha(s) o periodo(s) en que se ejercen los recursos (día/mes/año)]]</f>
        <v>45028</v>
      </c>
    </row>
    <row r="134" spans="2:10" ht="30" customHeight="1" x14ac:dyDescent="0.35">
      <c r="B134" s="66">
        <v>99</v>
      </c>
      <c r="C134" s="77">
        <v>45029</v>
      </c>
      <c r="D134" s="68">
        <v>438091</v>
      </c>
      <c r="E134" s="71" t="s">
        <v>65</v>
      </c>
      <c r="F134" s="78">
        <v>10003</v>
      </c>
      <c r="G134" s="71" t="s">
        <v>40</v>
      </c>
      <c r="H134" s="71" t="s">
        <v>88</v>
      </c>
      <c r="I134" s="71" t="s">
        <v>44</v>
      </c>
      <c r="J134" s="77">
        <f>GastosDetallados[[#This Row],[Fecha(s) o periodo(s) en que se ejercen los recursos (día/mes/año)]]</f>
        <v>45029</v>
      </c>
    </row>
    <row r="135" spans="2:10" ht="30" customHeight="1" x14ac:dyDescent="0.35">
      <c r="B135" s="66">
        <v>64</v>
      </c>
      <c r="C135" s="77">
        <v>45030</v>
      </c>
      <c r="D135" s="89">
        <v>151605</v>
      </c>
      <c r="E135" s="79" t="s">
        <v>65</v>
      </c>
      <c r="F135" s="78">
        <v>500</v>
      </c>
      <c r="G135" s="71" t="s">
        <v>60</v>
      </c>
      <c r="H135" s="79" t="s">
        <v>62</v>
      </c>
      <c r="I135" s="79" t="s">
        <v>44</v>
      </c>
      <c r="J135" s="77">
        <f>GastosDetallados[[#This Row],[Fecha(s) o periodo(s) en que se ejercen los recursos (día/mes/año)]]</f>
        <v>45030</v>
      </c>
    </row>
    <row r="136" spans="2:10" ht="30" customHeight="1" x14ac:dyDescent="0.35">
      <c r="B136" s="66">
        <v>99</v>
      </c>
      <c r="C136" s="77">
        <v>45030</v>
      </c>
      <c r="D136" s="68">
        <v>152507</v>
      </c>
      <c r="E136" s="71" t="s">
        <v>65</v>
      </c>
      <c r="F136" s="78">
        <v>8109.35</v>
      </c>
      <c r="G136" s="79" t="s">
        <v>40</v>
      </c>
      <c r="H136" s="71" t="s">
        <v>99</v>
      </c>
      <c r="I136" s="71" t="s">
        <v>44</v>
      </c>
      <c r="J136" s="77">
        <f>GastosDetallados[[#This Row],[Fecha(s) o periodo(s) en que se ejercen los recursos (día/mes/año)]]</f>
        <v>45030</v>
      </c>
    </row>
    <row r="137" spans="2:10" ht="30" customHeight="1" x14ac:dyDescent="0.35">
      <c r="B137" s="66">
        <v>99</v>
      </c>
      <c r="C137" s="77">
        <v>45030</v>
      </c>
      <c r="D137" s="89">
        <v>654579</v>
      </c>
      <c r="E137" s="79" t="s">
        <v>65</v>
      </c>
      <c r="F137" s="78">
        <v>3510.62</v>
      </c>
      <c r="G137" s="79" t="s">
        <v>40</v>
      </c>
      <c r="H137" s="71" t="s">
        <v>100</v>
      </c>
      <c r="I137" s="79" t="s">
        <v>44</v>
      </c>
      <c r="J137" s="77">
        <f>GastosDetallados[[#This Row],[Fecha(s) o periodo(s) en que se ejercen los recursos (día/mes/año)]]</f>
        <v>45030</v>
      </c>
    </row>
    <row r="138" spans="2:10" ht="30" customHeight="1" x14ac:dyDescent="0.35">
      <c r="B138" s="66">
        <v>99</v>
      </c>
      <c r="C138" s="77">
        <v>45034</v>
      </c>
      <c r="D138" s="89">
        <v>130759</v>
      </c>
      <c r="E138" s="79" t="s">
        <v>65</v>
      </c>
      <c r="F138" s="78">
        <v>3305.5</v>
      </c>
      <c r="G138" s="79" t="s">
        <v>40</v>
      </c>
      <c r="H138" s="79" t="s">
        <v>99</v>
      </c>
      <c r="I138" s="79" t="s">
        <v>44</v>
      </c>
      <c r="J138" s="77">
        <f>GastosDetallados[[#This Row],[Fecha(s) o periodo(s) en que se ejercen los recursos (día/mes/año)]]</f>
        <v>45034</v>
      </c>
    </row>
    <row r="139" spans="2:10" ht="30" customHeight="1" x14ac:dyDescent="0.35">
      <c r="B139" s="66">
        <v>99</v>
      </c>
      <c r="C139" s="77">
        <v>45035</v>
      </c>
      <c r="D139" s="68">
        <v>189518</v>
      </c>
      <c r="E139" s="71" t="s">
        <v>65</v>
      </c>
      <c r="F139" s="78">
        <v>97212.64</v>
      </c>
      <c r="G139" s="79" t="s">
        <v>40</v>
      </c>
      <c r="H139" s="71" t="s">
        <v>101</v>
      </c>
      <c r="I139" s="71" t="s">
        <v>44</v>
      </c>
      <c r="J139" s="77">
        <f>GastosDetallados[[#This Row],[Fecha(s) o periodo(s) en que se ejercen los recursos (día/mes/año)]]</f>
        <v>45035</v>
      </c>
    </row>
    <row r="140" spans="2:10" ht="30" customHeight="1" x14ac:dyDescent="0.35">
      <c r="B140" s="66">
        <v>99</v>
      </c>
      <c r="C140" s="77">
        <v>45037</v>
      </c>
      <c r="D140" s="89">
        <v>502156</v>
      </c>
      <c r="E140" s="79" t="s">
        <v>65</v>
      </c>
      <c r="F140" s="78">
        <v>4500</v>
      </c>
      <c r="G140" s="79" t="s">
        <v>40</v>
      </c>
      <c r="H140" s="71" t="s">
        <v>102</v>
      </c>
      <c r="I140" s="79" t="s">
        <v>44</v>
      </c>
      <c r="J140" s="77">
        <f>GastosDetallados[[#This Row],[Fecha(s) o periodo(s) en que se ejercen los recursos (día/mes/año)]]</f>
        <v>45037</v>
      </c>
    </row>
    <row r="141" spans="2:10" ht="30" customHeight="1" x14ac:dyDescent="0.35">
      <c r="B141" s="66">
        <v>61</v>
      </c>
      <c r="C141" s="77">
        <v>45037</v>
      </c>
      <c r="D141" s="89">
        <v>504662</v>
      </c>
      <c r="E141" s="79" t="s">
        <v>65</v>
      </c>
      <c r="F141" s="78">
        <v>678.5</v>
      </c>
      <c r="G141" s="79" t="s">
        <v>59</v>
      </c>
      <c r="H141" s="71" t="s">
        <v>103</v>
      </c>
      <c r="I141" s="79" t="s">
        <v>44</v>
      </c>
      <c r="J141" s="77">
        <f>GastosDetallados[[#This Row],[Fecha(s) o periodo(s) en que se ejercen los recursos (día/mes/año)]]</f>
        <v>45037</v>
      </c>
    </row>
    <row r="142" spans="2:10" ht="30" customHeight="1" x14ac:dyDescent="0.35">
      <c r="B142" s="82">
        <v>99</v>
      </c>
      <c r="C142" s="81">
        <v>45043</v>
      </c>
      <c r="D142" s="83">
        <v>135039</v>
      </c>
      <c r="E142" s="84" t="s">
        <v>65</v>
      </c>
      <c r="F142" s="85">
        <v>334</v>
      </c>
      <c r="G142" s="84" t="s">
        <v>40</v>
      </c>
      <c r="H142" s="84" t="s">
        <v>99</v>
      </c>
      <c r="I142" s="84" t="s">
        <v>44</v>
      </c>
      <c r="J142" s="81">
        <f>GastosDetallados[[#This Row],[Fecha(s) o periodo(s) en que se ejercen los recursos (día/mes/año)]]</f>
        <v>45043</v>
      </c>
    </row>
    <row r="143" spans="2:10" ht="30" customHeight="1" x14ac:dyDescent="0.35">
      <c r="B143" s="66">
        <v>99</v>
      </c>
      <c r="C143" s="77">
        <v>45043</v>
      </c>
      <c r="D143" s="89">
        <v>135409</v>
      </c>
      <c r="E143" s="79" t="s">
        <v>65</v>
      </c>
      <c r="F143" s="78">
        <v>504</v>
      </c>
      <c r="G143" s="79" t="s">
        <v>40</v>
      </c>
      <c r="H143" s="79" t="s">
        <v>99</v>
      </c>
      <c r="I143" s="79" t="s">
        <v>44</v>
      </c>
      <c r="J143" s="77">
        <f>GastosDetallados[[#This Row],[Fecha(s) o periodo(s) en que se ejercen los recursos (día/mes/año)]]</f>
        <v>45043</v>
      </c>
    </row>
    <row r="144" spans="2:10" ht="30" customHeight="1" x14ac:dyDescent="0.35">
      <c r="B144" s="66">
        <v>99</v>
      </c>
      <c r="C144" s="77">
        <v>45044</v>
      </c>
      <c r="D144" s="89">
        <v>483395</v>
      </c>
      <c r="E144" s="79" t="s">
        <v>65</v>
      </c>
      <c r="F144" s="78">
        <v>4860</v>
      </c>
      <c r="G144" s="79" t="s">
        <v>40</v>
      </c>
      <c r="H144" s="71" t="s">
        <v>104</v>
      </c>
      <c r="I144" s="79" t="s">
        <v>44</v>
      </c>
      <c r="J144" s="77">
        <f>GastosDetallados[[#This Row],[Fecha(s) o periodo(s) en que se ejercen los recursos (día/mes/año)]]</f>
        <v>45044</v>
      </c>
    </row>
    <row r="145" spans="2:10" ht="30" customHeight="1" x14ac:dyDescent="0.35">
      <c r="B145" s="66">
        <v>61</v>
      </c>
      <c r="C145" s="77">
        <v>45044</v>
      </c>
      <c r="D145" s="89">
        <v>516780</v>
      </c>
      <c r="E145" s="79" t="s">
        <v>65</v>
      </c>
      <c r="F145" s="78">
        <v>1541</v>
      </c>
      <c r="G145" s="79" t="s">
        <v>59</v>
      </c>
      <c r="H145" s="71" t="s">
        <v>105</v>
      </c>
      <c r="I145" s="79" t="s">
        <v>44</v>
      </c>
      <c r="J145" s="77">
        <f>GastosDetallados[[#This Row],[Fecha(s) o periodo(s) en que se ejercen los recursos (día/mes/año)]]</f>
        <v>45044</v>
      </c>
    </row>
    <row r="146" spans="2:10" ht="30" customHeight="1" x14ac:dyDescent="0.35">
      <c r="B146" s="66">
        <v>61</v>
      </c>
      <c r="C146" s="77">
        <v>45044</v>
      </c>
      <c r="D146" s="89">
        <v>517567</v>
      </c>
      <c r="E146" s="79" t="s">
        <v>65</v>
      </c>
      <c r="F146" s="78">
        <v>1549.2</v>
      </c>
      <c r="G146" s="79" t="s">
        <v>59</v>
      </c>
      <c r="H146" s="71" t="s">
        <v>106</v>
      </c>
      <c r="I146" s="79" t="s">
        <v>44</v>
      </c>
      <c r="J146" s="77">
        <f>GastosDetallados[[#This Row],[Fecha(s) o periodo(s) en que se ejercen los recursos (día/mes/año)]]</f>
        <v>45044</v>
      </c>
    </row>
    <row r="147" spans="2:10" ht="30" customHeight="1" x14ac:dyDescent="0.35">
      <c r="B147" s="66">
        <v>64</v>
      </c>
      <c r="C147" s="77">
        <v>45044</v>
      </c>
      <c r="D147" s="89">
        <v>517956</v>
      </c>
      <c r="E147" s="79" t="s">
        <v>65</v>
      </c>
      <c r="F147" s="78">
        <v>1140</v>
      </c>
      <c r="G147" s="79" t="s">
        <v>60</v>
      </c>
      <c r="H147" s="71" t="s">
        <v>107</v>
      </c>
      <c r="I147" s="79" t="s">
        <v>44</v>
      </c>
      <c r="J147" s="77">
        <f>GastosDetallados[[#This Row],[Fecha(s) o periodo(s) en que se ejercen los recursos (día/mes/año)]]</f>
        <v>45044</v>
      </c>
    </row>
    <row r="148" spans="2:10" ht="30" customHeight="1" x14ac:dyDescent="0.35">
      <c r="B148" s="66">
        <v>64</v>
      </c>
      <c r="C148" s="77">
        <v>45048</v>
      </c>
      <c r="D148" s="68">
        <v>104159</v>
      </c>
      <c r="E148" s="71" t="s">
        <v>108</v>
      </c>
      <c r="F148" s="78">
        <v>30</v>
      </c>
      <c r="G148" s="71" t="s">
        <v>60</v>
      </c>
      <c r="H148" s="71" t="s">
        <v>109</v>
      </c>
      <c r="I148" s="71" t="s">
        <v>44</v>
      </c>
      <c r="J148" s="77">
        <f>GastosDetallados[[#This Row],[Fecha(s) o periodo(s) en que se ejercen los recursos (día/mes/año)]]</f>
        <v>45048</v>
      </c>
    </row>
    <row r="149" spans="2:10" ht="30" customHeight="1" x14ac:dyDescent="0.35">
      <c r="B149" s="66">
        <v>64</v>
      </c>
      <c r="C149" s="77">
        <v>45048</v>
      </c>
      <c r="D149" s="68">
        <v>5419289</v>
      </c>
      <c r="E149" s="71" t="s">
        <v>108</v>
      </c>
      <c r="F149" s="78">
        <v>50</v>
      </c>
      <c r="G149" s="71" t="s">
        <v>60</v>
      </c>
      <c r="H149" s="71" t="s">
        <v>109</v>
      </c>
      <c r="I149" s="71" t="s">
        <v>44</v>
      </c>
      <c r="J149" s="81">
        <f>GastosDetallados[[#This Row],[Fecha(s) o periodo(s) en que se ejercen los recursos (día/mes/año)]]</f>
        <v>45048</v>
      </c>
    </row>
    <row r="150" spans="2:10" ht="30" customHeight="1" x14ac:dyDescent="0.35">
      <c r="B150" s="66">
        <v>61</v>
      </c>
      <c r="C150" s="77">
        <v>45048</v>
      </c>
      <c r="D150" s="68">
        <v>41987</v>
      </c>
      <c r="E150" s="71" t="s">
        <v>108</v>
      </c>
      <c r="F150" s="78">
        <v>21177.25</v>
      </c>
      <c r="G150" s="79" t="s">
        <v>59</v>
      </c>
      <c r="H150" s="71" t="s">
        <v>110</v>
      </c>
      <c r="I150" s="71" t="s">
        <v>44</v>
      </c>
      <c r="J150" s="77">
        <f>GastosDetallados[[#This Row],[Fecha(s) o periodo(s) en que se ejercen los recursos (día/mes/año)]]</f>
        <v>45048</v>
      </c>
    </row>
    <row r="151" spans="2:10" ht="30" customHeight="1" x14ac:dyDescent="0.35">
      <c r="B151" s="82">
        <v>99</v>
      </c>
      <c r="C151" s="81">
        <v>45049</v>
      </c>
      <c r="D151" s="83">
        <v>160928</v>
      </c>
      <c r="E151" s="90" t="s">
        <v>108</v>
      </c>
      <c r="F151" s="85">
        <v>660</v>
      </c>
      <c r="G151" s="84" t="s">
        <v>40</v>
      </c>
      <c r="H151" s="84" t="s">
        <v>99</v>
      </c>
      <c r="I151" s="84" t="s">
        <v>44</v>
      </c>
      <c r="J151" s="81">
        <f>GastosDetallados[[#This Row],[Fecha(s) o periodo(s) en que se ejercen los recursos (día/mes/año)]]</f>
        <v>45049</v>
      </c>
    </row>
    <row r="152" spans="2:10" ht="30" customHeight="1" x14ac:dyDescent="0.35">
      <c r="B152" s="66">
        <v>99</v>
      </c>
      <c r="C152" s="77">
        <v>45049</v>
      </c>
      <c r="D152" s="89">
        <v>161116</v>
      </c>
      <c r="E152" s="71" t="s">
        <v>108</v>
      </c>
      <c r="F152" s="78">
        <v>4388</v>
      </c>
      <c r="G152" s="79" t="s">
        <v>40</v>
      </c>
      <c r="H152" s="79" t="s">
        <v>99</v>
      </c>
      <c r="I152" s="79" t="s">
        <v>44</v>
      </c>
      <c r="J152" s="77">
        <f>GastosDetallados[[#This Row],[Fecha(s) o periodo(s) en que se ejercen los recursos (día/mes/año)]]</f>
        <v>45049</v>
      </c>
    </row>
    <row r="153" spans="2:10" ht="30" customHeight="1" x14ac:dyDescent="0.35">
      <c r="B153" s="66">
        <v>99</v>
      </c>
      <c r="C153" s="77">
        <v>45049</v>
      </c>
      <c r="D153" s="89">
        <v>41987</v>
      </c>
      <c r="E153" s="71" t="s">
        <v>108</v>
      </c>
      <c r="F153" s="78">
        <v>1198</v>
      </c>
      <c r="G153" s="79" t="s">
        <v>40</v>
      </c>
      <c r="H153" s="79" t="s">
        <v>71</v>
      </c>
      <c r="I153" s="79" t="s">
        <v>44</v>
      </c>
      <c r="J153" s="77">
        <f>GastosDetallados[[#This Row],[Fecha(s) o periodo(s) en que se ejercen los recursos (día/mes/año)]]</f>
        <v>45049</v>
      </c>
    </row>
    <row r="154" spans="2:10" ht="30" customHeight="1" x14ac:dyDescent="0.35">
      <c r="B154" s="66">
        <v>99</v>
      </c>
      <c r="C154" s="77">
        <v>45049</v>
      </c>
      <c r="D154" s="89">
        <v>388547</v>
      </c>
      <c r="E154" s="79" t="s">
        <v>108</v>
      </c>
      <c r="F154" s="78">
        <v>1590</v>
      </c>
      <c r="G154" s="79" t="s">
        <v>40</v>
      </c>
      <c r="H154" s="79" t="s">
        <v>99</v>
      </c>
      <c r="I154" s="79" t="s">
        <v>44</v>
      </c>
      <c r="J154" s="77">
        <f>GastosDetallados[[#This Row],[Fecha(s) o periodo(s) en que se ejercen los recursos (día/mes/año)]]</f>
        <v>45049</v>
      </c>
    </row>
    <row r="155" spans="2:10" ht="30" customHeight="1" x14ac:dyDescent="0.35">
      <c r="B155" s="66">
        <v>99</v>
      </c>
      <c r="C155" s="77">
        <v>45054</v>
      </c>
      <c r="D155" s="89">
        <v>5077619</v>
      </c>
      <c r="E155" s="71" t="s">
        <v>108</v>
      </c>
      <c r="F155" s="78">
        <v>2790</v>
      </c>
      <c r="G155" s="79" t="s">
        <v>40</v>
      </c>
      <c r="H155" s="71" t="s">
        <v>111</v>
      </c>
      <c r="I155" s="79" t="s">
        <v>44</v>
      </c>
      <c r="J155" s="77">
        <f>GastosDetallados[[#This Row],[Fecha(s) o periodo(s) en que se ejercen los recursos (día/mes/año)]]</f>
        <v>45054</v>
      </c>
    </row>
    <row r="156" spans="2:10" ht="30" customHeight="1" x14ac:dyDescent="0.35">
      <c r="B156" s="66">
        <v>99</v>
      </c>
      <c r="C156" s="77">
        <v>45056</v>
      </c>
      <c r="D156" s="89">
        <v>133101</v>
      </c>
      <c r="E156" s="79" t="s">
        <v>108</v>
      </c>
      <c r="F156" s="85">
        <v>559.53</v>
      </c>
      <c r="G156" s="79" t="s">
        <v>40</v>
      </c>
      <c r="H156" s="79" t="s">
        <v>99</v>
      </c>
      <c r="I156" s="79" t="s">
        <v>44</v>
      </c>
      <c r="J156" s="81">
        <f>GastosDetallados[[#This Row],[Fecha(s) o periodo(s) en que se ejercen los recursos (día/mes/año)]]</f>
        <v>45056</v>
      </c>
    </row>
    <row r="157" spans="2:10" ht="30" customHeight="1" x14ac:dyDescent="0.35">
      <c r="B157" s="66">
        <v>99</v>
      </c>
      <c r="C157" s="77">
        <v>45056</v>
      </c>
      <c r="D157" s="89">
        <v>133306</v>
      </c>
      <c r="E157" s="79" t="s">
        <v>108</v>
      </c>
      <c r="F157" s="78">
        <v>1869.35</v>
      </c>
      <c r="G157" s="79" t="s">
        <v>40</v>
      </c>
      <c r="H157" s="79" t="s">
        <v>99</v>
      </c>
      <c r="I157" s="79" t="s">
        <v>44</v>
      </c>
      <c r="J157" s="77">
        <f>GastosDetallados[[#This Row],[Fecha(s) o periodo(s) en que se ejercen los recursos (día/mes/año)]]</f>
        <v>45056</v>
      </c>
    </row>
    <row r="158" spans="2:10" ht="30" customHeight="1" x14ac:dyDescent="0.35">
      <c r="B158" s="66">
        <v>99</v>
      </c>
      <c r="C158" s="77">
        <v>45056</v>
      </c>
      <c r="D158" s="89">
        <v>133515</v>
      </c>
      <c r="E158" s="79" t="s">
        <v>108</v>
      </c>
      <c r="F158" s="85">
        <v>6507.65</v>
      </c>
      <c r="G158" s="79" t="s">
        <v>40</v>
      </c>
      <c r="H158" s="79" t="s">
        <v>99</v>
      </c>
      <c r="I158" s="79" t="s">
        <v>44</v>
      </c>
      <c r="J158" s="81">
        <f>GastosDetallados[[#This Row],[Fecha(s) o periodo(s) en que se ejercen los recursos (día/mes/año)]]</f>
        <v>45056</v>
      </c>
    </row>
    <row r="159" spans="2:10" ht="30" customHeight="1" x14ac:dyDescent="0.35">
      <c r="B159" s="66">
        <v>64</v>
      </c>
      <c r="C159" s="77">
        <v>45056</v>
      </c>
      <c r="D159" s="89">
        <v>133656</v>
      </c>
      <c r="E159" s="71" t="s">
        <v>108</v>
      </c>
      <c r="F159" s="78">
        <v>500</v>
      </c>
      <c r="G159" s="71" t="s">
        <v>60</v>
      </c>
      <c r="H159" s="79" t="s">
        <v>62</v>
      </c>
      <c r="I159" s="79" t="s">
        <v>44</v>
      </c>
      <c r="J159" s="77">
        <f>GastosDetallados[[#This Row],[Fecha(s) o periodo(s) en que se ejercen los recursos (día/mes/año)]]</f>
        <v>45056</v>
      </c>
    </row>
    <row r="160" spans="2:10" ht="30" customHeight="1" x14ac:dyDescent="0.35">
      <c r="B160" s="66">
        <v>64</v>
      </c>
      <c r="C160" s="77">
        <v>45056</v>
      </c>
      <c r="D160" s="89">
        <v>133907</v>
      </c>
      <c r="E160" s="71" t="s">
        <v>108</v>
      </c>
      <c r="F160" s="78">
        <v>2000</v>
      </c>
      <c r="G160" s="71" t="s">
        <v>60</v>
      </c>
      <c r="H160" s="79" t="s">
        <v>62</v>
      </c>
      <c r="I160" s="79" t="s">
        <v>44</v>
      </c>
      <c r="J160" s="81">
        <f>GastosDetallados[[#This Row],[Fecha(s) o periodo(s) en que se ejercen los recursos (día/mes/año)]]</f>
        <v>45056</v>
      </c>
    </row>
    <row r="161" spans="2:10" ht="30" customHeight="1" x14ac:dyDescent="0.35">
      <c r="B161" s="66">
        <v>61</v>
      </c>
      <c r="C161" s="77">
        <v>45056</v>
      </c>
      <c r="D161" s="89">
        <v>134055</v>
      </c>
      <c r="E161" s="71" t="s">
        <v>108</v>
      </c>
      <c r="F161" s="78">
        <v>500</v>
      </c>
      <c r="G161" s="79" t="s">
        <v>59</v>
      </c>
      <c r="H161" s="79" t="s">
        <v>48</v>
      </c>
      <c r="I161" s="79" t="s">
        <v>44</v>
      </c>
      <c r="J161" s="81">
        <f>GastosDetallados[[#This Row],[Fecha(s) o periodo(s) en que se ejercen los recursos (día/mes/año)]]</f>
        <v>45056</v>
      </c>
    </row>
    <row r="162" spans="2:10" ht="30" customHeight="1" x14ac:dyDescent="0.35">
      <c r="B162" s="66">
        <v>61</v>
      </c>
      <c r="C162" s="77">
        <v>45056</v>
      </c>
      <c r="D162" s="89">
        <v>301443</v>
      </c>
      <c r="E162" s="71" t="s">
        <v>108</v>
      </c>
      <c r="F162" s="78">
        <v>500</v>
      </c>
      <c r="G162" s="79" t="s">
        <v>59</v>
      </c>
      <c r="H162" s="79" t="s">
        <v>48</v>
      </c>
      <c r="I162" s="79" t="s">
        <v>44</v>
      </c>
      <c r="J162" s="81">
        <f>GastosDetallados[[#This Row],[Fecha(s) o periodo(s) en que se ejercen los recursos (día/mes/año)]]</f>
        <v>45056</v>
      </c>
    </row>
    <row r="163" spans="2:10" ht="30" customHeight="1" x14ac:dyDescent="0.35">
      <c r="B163" s="66">
        <v>61</v>
      </c>
      <c r="C163" s="77">
        <v>45056</v>
      </c>
      <c r="D163" s="89">
        <v>302337</v>
      </c>
      <c r="E163" s="71" t="s">
        <v>108</v>
      </c>
      <c r="F163" s="78">
        <v>500</v>
      </c>
      <c r="G163" s="79" t="s">
        <v>59</v>
      </c>
      <c r="H163" s="79" t="s">
        <v>48</v>
      </c>
      <c r="I163" s="79" t="s">
        <v>44</v>
      </c>
      <c r="J163" s="81">
        <f>GastosDetallados[[#This Row],[Fecha(s) o periodo(s) en que se ejercen los recursos (día/mes/año)]]</f>
        <v>45056</v>
      </c>
    </row>
    <row r="164" spans="2:10" ht="30" customHeight="1" x14ac:dyDescent="0.35">
      <c r="B164" s="66">
        <v>61</v>
      </c>
      <c r="C164" s="77">
        <v>45056</v>
      </c>
      <c r="D164" s="89">
        <v>304979</v>
      </c>
      <c r="E164" s="71" t="s">
        <v>108</v>
      </c>
      <c r="F164" s="78">
        <v>500</v>
      </c>
      <c r="G164" s="79" t="s">
        <v>59</v>
      </c>
      <c r="H164" s="79" t="s">
        <v>48</v>
      </c>
      <c r="I164" s="79" t="s">
        <v>44</v>
      </c>
      <c r="J164" s="81">
        <f>GastosDetallados[[#This Row],[Fecha(s) o periodo(s) en que se ejercen los recursos (día/mes/año)]]</f>
        <v>45056</v>
      </c>
    </row>
    <row r="165" spans="2:10" ht="30" customHeight="1" x14ac:dyDescent="0.35">
      <c r="B165" s="66">
        <v>61</v>
      </c>
      <c r="C165" s="77">
        <v>45056</v>
      </c>
      <c r="D165" s="89">
        <v>305708</v>
      </c>
      <c r="E165" s="71" t="s">
        <v>108</v>
      </c>
      <c r="F165" s="78">
        <v>500</v>
      </c>
      <c r="G165" s="79" t="s">
        <v>59</v>
      </c>
      <c r="H165" s="79" t="s">
        <v>48</v>
      </c>
      <c r="I165" s="79" t="s">
        <v>44</v>
      </c>
      <c r="J165" s="81">
        <f>GastosDetallados[[#This Row],[Fecha(s) o periodo(s) en que se ejercen los recursos (día/mes/año)]]</f>
        <v>45056</v>
      </c>
    </row>
    <row r="166" spans="2:10" ht="30" customHeight="1" x14ac:dyDescent="0.35">
      <c r="B166" s="66">
        <v>61</v>
      </c>
      <c r="C166" s="77">
        <v>45056</v>
      </c>
      <c r="D166" s="89">
        <v>306528</v>
      </c>
      <c r="E166" s="71" t="s">
        <v>108</v>
      </c>
      <c r="F166" s="78">
        <v>500</v>
      </c>
      <c r="G166" s="79" t="s">
        <v>59</v>
      </c>
      <c r="H166" s="79" t="s">
        <v>48</v>
      </c>
      <c r="I166" s="79" t="s">
        <v>44</v>
      </c>
      <c r="J166" s="81">
        <f>GastosDetallados[[#This Row],[Fecha(s) o periodo(s) en que se ejercen los recursos (día/mes/año)]]</f>
        <v>45056</v>
      </c>
    </row>
    <row r="167" spans="2:10" ht="30" customHeight="1" x14ac:dyDescent="0.35">
      <c r="B167" s="66">
        <v>61</v>
      </c>
      <c r="C167" s="77">
        <v>45056</v>
      </c>
      <c r="D167" s="89">
        <v>310139</v>
      </c>
      <c r="E167" s="71" t="s">
        <v>108</v>
      </c>
      <c r="F167" s="78">
        <v>1000</v>
      </c>
      <c r="G167" s="79" t="s">
        <v>59</v>
      </c>
      <c r="H167" s="79" t="s">
        <v>48</v>
      </c>
      <c r="I167" s="79" t="s">
        <v>44</v>
      </c>
      <c r="J167" s="77">
        <f>GastosDetallados[[#This Row],[Fecha(s) o periodo(s) en que se ejercen los recursos (día/mes/año)]]</f>
        <v>45056</v>
      </c>
    </row>
    <row r="168" spans="2:10" ht="30" customHeight="1" x14ac:dyDescent="0.35">
      <c r="B168" s="66">
        <v>99</v>
      </c>
      <c r="C168" s="77">
        <v>45057</v>
      </c>
      <c r="D168" s="89">
        <v>162481</v>
      </c>
      <c r="E168" s="79" t="s">
        <v>108</v>
      </c>
      <c r="F168" s="78">
        <v>1249</v>
      </c>
      <c r="G168" s="79" t="s">
        <v>40</v>
      </c>
      <c r="H168" s="79" t="s">
        <v>71</v>
      </c>
      <c r="I168" s="79" t="s">
        <v>44</v>
      </c>
      <c r="J168" s="77">
        <f>GastosDetallados[[#This Row],[Fecha(s) o periodo(s) en que se ejercen los recursos (día/mes/año)]]</f>
        <v>45057</v>
      </c>
    </row>
    <row r="169" spans="2:10" ht="30" customHeight="1" x14ac:dyDescent="0.35">
      <c r="B169" s="66">
        <v>99</v>
      </c>
      <c r="C169" s="77">
        <v>45057</v>
      </c>
      <c r="D169" s="89">
        <v>328484</v>
      </c>
      <c r="E169" s="79" t="s">
        <v>108</v>
      </c>
      <c r="F169" s="78">
        <v>5445</v>
      </c>
      <c r="G169" s="79" t="s">
        <v>40</v>
      </c>
      <c r="H169" s="71" t="s">
        <v>112</v>
      </c>
      <c r="I169" s="79" t="s">
        <v>44</v>
      </c>
      <c r="J169" s="77">
        <f>GastosDetallados[[#This Row],[Fecha(s) o periodo(s) en que se ejercen los recursos (día/mes/año)]]</f>
        <v>45057</v>
      </c>
    </row>
    <row r="170" spans="2:10" ht="30" customHeight="1" x14ac:dyDescent="0.35">
      <c r="B170" s="66">
        <v>61</v>
      </c>
      <c r="C170" s="77">
        <v>45058</v>
      </c>
      <c r="D170" s="89">
        <v>329565</v>
      </c>
      <c r="E170" s="71" t="s">
        <v>108</v>
      </c>
      <c r="F170" s="78">
        <v>360</v>
      </c>
      <c r="G170" s="79" t="s">
        <v>59</v>
      </c>
      <c r="H170" s="71" t="s">
        <v>113</v>
      </c>
      <c r="I170" s="79" t="s">
        <v>44</v>
      </c>
      <c r="J170" s="77">
        <f>GastosDetallados[[#This Row],[Fecha(s) o periodo(s) en que se ejercen los recursos (día/mes/año)]]</f>
        <v>45058</v>
      </c>
    </row>
    <row r="171" spans="2:10" ht="30" customHeight="1" x14ac:dyDescent="0.35">
      <c r="B171" s="66">
        <v>61</v>
      </c>
      <c r="C171" s="77">
        <v>45058</v>
      </c>
      <c r="D171" s="89">
        <v>131953</v>
      </c>
      <c r="E171" s="79" t="s">
        <v>108</v>
      </c>
      <c r="F171" s="78">
        <v>500</v>
      </c>
      <c r="G171" s="79" t="s">
        <v>59</v>
      </c>
      <c r="H171" s="79" t="s">
        <v>48</v>
      </c>
      <c r="I171" s="79" t="s">
        <v>44</v>
      </c>
      <c r="J171" s="77">
        <f>GastosDetallados[[#This Row],[Fecha(s) o periodo(s) en que se ejercen los recursos (día/mes/año)]]</f>
        <v>45058</v>
      </c>
    </row>
    <row r="172" spans="2:10" ht="30" customHeight="1" x14ac:dyDescent="0.35">
      <c r="B172" s="66">
        <v>99</v>
      </c>
      <c r="C172" s="77">
        <v>45061</v>
      </c>
      <c r="D172" s="89">
        <v>5069266</v>
      </c>
      <c r="E172" s="79" t="s">
        <v>108</v>
      </c>
      <c r="F172" s="78">
        <v>7800</v>
      </c>
      <c r="G172" s="79" t="s">
        <v>40</v>
      </c>
      <c r="H172" s="79" t="s">
        <v>99</v>
      </c>
      <c r="I172" s="79" t="s">
        <v>44</v>
      </c>
      <c r="J172" s="77">
        <f>GastosDetallados[[#This Row],[Fecha(s) o periodo(s) en que se ejercen los recursos (día/mes/año)]]</f>
        <v>45061</v>
      </c>
    </row>
    <row r="173" spans="2:10" ht="30" customHeight="1" x14ac:dyDescent="0.35">
      <c r="B173" s="66">
        <v>99</v>
      </c>
      <c r="C173" s="77">
        <v>45063</v>
      </c>
      <c r="D173" s="89">
        <v>131310</v>
      </c>
      <c r="E173" s="79" t="s">
        <v>108</v>
      </c>
      <c r="F173" s="78">
        <v>2768.03</v>
      </c>
      <c r="G173" s="79" t="s">
        <v>40</v>
      </c>
      <c r="H173" s="79" t="s">
        <v>99</v>
      </c>
      <c r="I173" s="79" t="s">
        <v>44</v>
      </c>
      <c r="J173" s="77">
        <f>GastosDetallados[[#This Row],[Fecha(s) o periodo(s) en que se ejercen los recursos (día/mes/año)]]</f>
        <v>45063</v>
      </c>
    </row>
    <row r="174" spans="2:10" ht="30" customHeight="1" x14ac:dyDescent="0.35">
      <c r="B174" s="66">
        <v>99</v>
      </c>
      <c r="C174" s="77">
        <v>45065</v>
      </c>
      <c r="D174" s="89">
        <v>264937</v>
      </c>
      <c r="E174" s="79" t="s">
        <v>108</v>
      </c>
      <c r="F174" s="78">
        <v>3960</v>
      </c>
      <c r="G174" s="79" t="s">
        <v>40</v>
      </c>
      <c r="H174" s="71" t="s">
        <v>114</v>
      </c>
      <c r="I174" s="79" t="s">
        <v>44</v>
      </c>
      <c r="J174" s="77">
        <f>GastosDetallados[[#This Row],[Fecha(s) o periodo(s) en que se ejercen los recursos (día/mes/año)]]</f>
        <v>45065</v>
      </c>
    </row>
    <row r="175" spans="2:10" ht="30" customHeight="1" x14ac:dyDescent="0.35">
      <c r="B175" s="66">
        <v>99</v>
      </c>
      <c r="C175" s="77">
        <v>45065</v>
      </c>
      <c r="D175" s="89">
        <v>271461</v>
      </c>
      <c r="E175" s="79" t="s">
        <v>108</v>
      </c>
      <c r="F175" s="78">
        <v>3479.25</v>
      </c>
      <c r="G175" s="79" t="s">
        <v>40</v>
      </c>
      <c r="H175" s="79" t="s">
        <v>88</v>
      </c>
      <c r="I175" s="79" t="s">
        <v>44</v>
      </c>
      <c r="J175" s="77">
        <f>GastosDetallados[[#This Row],[Fecha(s) o periodo(s) en que se ejercen los recursos (día/mes/año)]]</f>
        <v>45065</v>
      </c>
    </row>
    <row r="176" spans="2:10" ht="30" customHeight="1" x14ac:dyDescent="0.35">
      <c r="B176" s="66">
        <v>99</v>
      </c>
      <c r="C176" s="77">
        <v>45072</v>
      </c>
      <c r="D176" s="89">
        <v>271699</v>
      </c>
      <c r="E176" s="79" t="s">
        <v>108</v>
      </c>
      <c r="F176" s="78">
        <v>5851</v>
      </c>
      <c r="G176" s="79" t="s">
        <v>40</v>
      </c>
      <c r="H176" s="71" t="s">
        <v>115</v>
      </c>
      <c r="I176" s="79" t="s">
        <v>44</v>
      </c>
      <c r="J176" s="77">
        <f>GastosDetallados[[#This Row],[Fecha(s) o periodo(s) en que se ejercen los recursos (día/mes/año)]]</f>
        <v>45072</v>
      </c>
    </row>
    <row r="177" spans="2:10" ht="30" customHeight="1" x14ac:dyDescent="0.35">
      <c r="B177" s="66">
        <v>99</v>
      </c>
      <c r="C177" s="77">
        <v>45072</v>
      </c>
      <c r="D177" s="89">
        <v>114343</v>
      </c>
      <c r="E177" s="79" t="s">
        <v>108</v>
      </c>
      <c r="F177" s="78">
        <v>4236.5</v>
      </c>
      <c r="G177" s="79" t="s">
        <v>40</v>
      </c>
      <c r="H177" s="79" t="s">
        <v>99</v>
      </c>
      <c r="I177" s="79" t="s">
        <v>44</v>
      </c>
      <c r="J177" s="77">
        <f>GastosDetallados[[#This Row],[Fecha(s) o periodo(s) en que se ejercen los recursos (día/mes/año)]]</f>
        <v>45072</v>
      </c>
    </row>
    <row r="178" spans="2:10" ht="30" customHeight="1" x14ac:dyDescent="0.35">
      <c r="B178" s="66">
        <v>99</v>
      </c>
      <c r="C178" s="77">
        <v>45075</v>
      </c>
      <c r="D178" s="89">
        <v>5129625</v>
      </c>
      <c r="E178" s="79" t="s">
        <v>108</v>
      </c>
      <c r="F178" s="78">
        <v>851</v>
      </c>
      <c r="G178" s="79" t="s">
        <v>40</v>
      </c>
      <c r="H178" s="79" t="s">
        <v>99</v>
      </c>
      <c r="I178" s="79" t="s">
        <v>44</v>
      </c>
      <c r="J178" s="77">
        <f>GastosDetallados[[#This Row],[Fecha(s) o periodo(s) en que se ejercen los recursos (día/mes/año)]]</f>
        <v>45075</v>
      </c>
    </row>
    <row r="179" spans="2:10" ht="30" customHeight="1" x14ac:dyDescent="0.35">
      <c r="B179" s="66">
        <v>99</v>
      </c>
      <c r="C179" s="77">
        <v>45079</v>
      </c>
      <c r="D179" s="89">
        <v>316462</v>
      </c>
      <c r="E179" s="79" t="s">
        <v>108</v>
      </c>
      <c r="F179" s="78">
        <v>3825</v>
      </c>
      <c r="G179" s="79" t="s">
        <v>40</v>
      </c>
      <c r="H179" s="71" t="s">
        <v>116</v>
      </c>
      <c r="I179" s="79" t="s">
        <v>44</v>
      </c>
      <c r="J179" s="77">
        <f>GastosDetallados[[#This Row],[Fecha(s) o periodo(s) en que se ejercen los recursos (día/mes/año)]]</f>
        <v>45079</v>
      </c>
    </row>
    <row r="180" spans="2:10" ht="30" customHeight="1" x14ac:dyDescent="0.35">
      <c r="B180" s="66">
        <v>99</v>
      </c>
      <c r="C180" s="77">
        <v>45079</v>
      </c>
      <c r="D180" s="89">
        <v>114959</v>
      </c>
      <c r="E180" s="79" t="s">
        <v>108</v>
      </c>
      <c r="F180" s="85">
        <v>1809.15</v>
      </c>
      <c r="G180" s="79" t="s">
        <v>40</v>
      </c>
      <c r="H180" s="79" t="s">
        <v>99</v>
      </c>
      <c r="I180" s="79" t="s">
        <v>44</v>
      </c>
      <c r="J180" s="81">
        <f>GastosDetallados[[#This Row],[Fecha(s) o periodo(s) en que se ejercen los recursos (día/mes/año)]]</f>
        <v>45079</v>
      </c>
    </row>
    <row r="181" spans="2:10" ht="30" customHeight="1" x14ac:dyDescent="0.35">
      <c r="B181" s="66">
        <v>99</v>
      </c>
      <c r="C181" s="77">
        <v>45079</v>
      </c>
      <c r="D181" s="89">
        <v>115555</v>
      </c>
      <c r="E181" s="79" t="s">
        <v>108</v>
      </c>
      <c r="F181" s="85">
        <v>6693.05</v>
      </c>
      <c r="G181" s="79" t="s">
        <v>40</v>
      </c>
      <c r="H181" s="79" t="s">
        <v>99</v>
      </c>
      <c r="I181" s="79" t="s">
        <v>44</v>
      </c>
      <c r="J181" s="81">
        <f>GastosDetallados[[#This Row],[Fecha(s) o periodo(s) en que se ejercen los recursos (día/mes/año)]]</f>
        <v>45079</v>
      </c>
    </row>
    <row r="182" spans="2:10" ht="30" customHeight="1" x14ac:dyDescent="0.35">
      <c r="B182" s="66">
        <v>64</v>
      </c>
      <c r="C182" s="77">
        <v>45079</v>
      </c>
      <c r="D182" s="68">
        <v>115819</v>
      </c>
      <c r="E182" s="71" t="s">
        <v>108</v>
      </c>
      <c r="F182" s="78">
        <v>500</v>
      </c>
      <c r="G182" s="71" t="s">
        <v>60</v>
      </c>
      <c r="H182" s="79" t="s">
        <v>62</v>
      </c>
      <c r="I182" s="79" t="s">
        <v>44</v>
      </c>
      <c r="J182" s="77">
        <f>GastosDetallados[[#This Row],[Fecha(s) o periodo(s) en que se ejercen los recursos (día/mes/año)]]</f>
        <v>45079</v>
      </c>
    </row>
    <row r="183" spans="2:10" ht="30" customHeight="1" x14ac:dyDescent="0.35">
      <c r="B183" s="66">
        <v>64</v>
      </c>
      <c r="C183" s="77">
        <v>45083</v>
      </c>
      <c r="D183" s="89">
        <v>185341</v>
      </c>
      <c r="E183" s="79" t="s">
        <v>108</v>
      </c>
      <c r="F183" s="78">
        <v>2500</v>
      </c>
      <c r="G183" s="71" t="s">
        <v>60</v>
      </c>
      <c r="H183" s="79" t="s">
        <v>62</v>
      </c>
      <c r="I183" s="79" t="s">
        <v>44</v>
      </c>
      <c r="J183" s="77">
        <f>GastosDetallados[[#This Row],[Fecha(s) o periodo(s) en que se ejercen los recursos (día/mes/año)]]</f>
        <v>45083</v>
      </c>
    </row>
    <row r="184" spans="2:10" ht="30" customHeight="1" x14ac:dyDescent="0.35">
      <c r="B184" s="66">
        <v>61</v>
      </c>
      <c r="C184" s="77">
        <v>45083</v>
      </c>
      <c r="D184" s="89">
        <v>266602</v>
      </c>
      <c r="E184" s="79" t="s">
        <v>108</v>
      </c>
      <c r="F184" s="78">
        <v>500</v>
      </c>
      <c r="G184" s="79" t="s">
        <v>59</v>
      </c>
      <c r="H184" s="79" t="s">
        <v>48</v>
      </c>
      <c r="I184" s="79" t="s">
        <v>44</v>
      </c>
      <c r="J184" s="81">
        <f>GastosDetallados[[#This Row],[Fecha(s) o periodo(s) en que se ejercen los recursos (día/mes/año)]]</f>
        <v>45083</v>
      </c>
    </row>
    <row r="185" spans="2:10" ht="30" customHeight="1" x14ac:dyDescent="0.35">
      <c r="B185" s="66">
        <v>61</v>
      </c>
      <c r="C185" s="77">
        <v>45083</v>
      </c>
      <c r="D185" s="89">
        <v>267437</v>
      </c>
      <c r="E185" s="79" t="s">
        <v>108</v>
      </c>
      <c r="F185" s="78">
        <v>500</v>
      </c>
      <c r="G185" s="79" t="s">
        <v>59</v>
      </c>
      <c r="H185" s="79" t="s">
        <v>48</v>
      </c>
      <c r="I185" s="79" t="s">
        <v>44</v>
      </c>
      <c r="J185" s="81">
        <f>GastosDetallados[[#This Row],[Fecha(s) o periodo(s) en que se ejercen los recursos (día/mes/año)]]</f>
        <v>45083</v>
      </c>
    </row>
    <row r="186" spans="2:10" ht="30" customHeight="1" x14ac:dyDescent="0.35">
      <c r="B186" s="66">
        <v>61</v>
      </c>
      <c r="C186" s="77">
        <v>45083</v>
      </c>
      <c r="D186" s="89">
        <v>131417</v>
      </c>
      <c r="E186" s="79" t="s">
        <v>108</v>
      </c>
      <c r="F186" s="78">
        <v>500</v>
      </c>
      <c r="G186" s="79" t="s">
        <v>59</v>
      </c>
      <c r="H186" s="79" t="s">
        <v>48</v>
      </c>
      <c r="I186" s="79" t="s">
        <v>44</v>
      </c>
      <c r="J186" s="81">
        <f>GastosDetallados[[#This Row],[Fecha(s) o periodo(s) en que se ejercen los recursos (día/mes/año)]]</f>
        <v>45083</v>
      </c>
    </row>
    <row r="187" spans="2:10" ht="30" customHeight="1" x14ac:dyDescent="0.35">
      <c r="B187" s="66">
        <v>61</v>
      </c>
      <c r="C187" s="77">
        <v>45083</v>
      </c>
      <c r="D187" s="89">
        <v>268751</v>
      </c>
      <c r="E187" s="79" t="s">
        <v>108</v>
      </c>
      <c r="F187" s="78">
        <v>500</v>
      </c>
      <c r="G187" s="79" t="s">
        <v>59</v>
      </c>
      <c r="H187" s="79" t="s">
        <v>48</v>
      </c>
      <c r="I187" s="79" t="s">
        <v>44</v>
      </c>
      <c r="J187" s="81">
        <f>GastosDetallados[[#This Row],[Fecha(s) o periodo(s) en que se ejercen los recursos (día/mes/año)]]</f>
        <v>45083</v>
      </c>
    </row>
    <row r="188" spans="2:10" ht="30" customHeight="1" x14ac:dyDescent="0.35">
      <c r="B188" s="66">
        <v>64</v>
      </c>
      <c r="C188" s="77">
        <v>45083</v>
      </c>
      <c r="D188" s="89">
        <v>270329</v>
      </c>
      <c r="E188" s="79" t="s">
        <v>108</v>
      </c>
      <c r="F188" s="78">
        <v>1500</v>
      </c>
      <c r="G188" s="71" t="s">
        <v>60</v>
      </c>
      <c r="H188" s="79" t="s">
        <v>62</v>
      </c>
      <c r="I188" s="79" t="s">
        <v>44</v>
      </c>
      <c r="J188" s="77">
        <f>GastosDetallados[[#This Row],[Fecha(s) o periodo(s) en que se ejercen los recursos (día/mes/año)]]</f>
        <v>45083</v>
      </c>
    </row>
    <row r="189" spans="2:10" ht="30" customHeight="1" x14ac:dyDescent="0.35">
      <c r="B189" s="66">
        <v>99</v>
      </c>
      <c r="C189" s="77">
        <v>45083</v>
      </c>
      <c r="D189" s="89">
        <v>271265</v>
      </c>
      <c r="E189" s="79" t="s">
        <v>108</v>
      </c>
      <c r="F189" s="78">
        <v>3180</v>
      </c>
      <c r="G189" s="79" t="s">
        <v>40</v>
      </c>
      <c r="H189" s="79" t="s">
        <v>99</v>
      </c>
      <c r="I189" s="79" t="s">
        <v>44</v>
      </c>
      <c r="J189" s="77">
        <f>GastosDetallados[[#This Row],[Fecha(s) o periodo(s) en que se ejercen los recursos (día/mes/año)]]</f>
        <v>45083</v>
      </c>
    </row>
    <row r="190" spans="2:10" ht="30" customHeight="1" x14ac:dyDescent="0.35">
      <c r="B190" s="66">
        <v>99</v>
      </c>
      <c r="C190" s="77">
        <v>45084</v>
      </c>
      <c r="D190" s="89">
        <v>134617</v>
      </c>
      <c r="E190" s="79" t="s">
        <v>108</v>
      </c>
      <c r="F190" s="78">
        <v>2233</v>
      </c>
      <c r="G190" s="79" t="s">
        <v>40</v>
      </c>
      <c r="H190" s="79" t="s">
        <v>99</v>
      </c>
      <c r="I190" s="79" t="s">
        <v>44</v>
      </c>
      <c r="J190" s="77">
        <f>GastosDetallados[[#This Row],[Fecha(s) o periodo(s) en que se ejercen los recursos (día/mes/año)]]</f>
        <v>45084</v>
      </c>
    </row>
    <row r="191" spans="2:10" ht="30" customHeight="1" x14ac:dyDescent="0.35">
      <c r="B191" s="66">
        <v>64</v>
      </c>
      <c r="C191" s="77">
        <v>45084</v>
      </c>
      <c r="D191" s="89">
        <v>134802</v>
      </c>
      <c r="E191" s="79" t="s">
        <v>108</v>
      </c>
      <c r="F191" s="78">
        <v>30</v>
      </c>
      <c r="G191" s="71" t="s">
        <v>60</v>
      </c>
      <c r="H191" s="71" t="s">
        <v>109</v>
      </c>
      <c r="I191" s="79" t="s">
        <v>44</v>
      </c>
      <c r="J191" s="77">
        <f>GastosDetallados[[#This Row],[Fecha(s) o periodo(s) en que se ejercen los recursos (día/mes/año)]]</f>
        <v>45084</v>
      </c>
    </row>
    <row r="192" spans="2:10" ht="30" customHeight="1" x14ac:dyDescent="0.35">
      <c r="B192" s="66">
        <v>64</v>
      </c>
      <c r="C192" s="77">
        <v>45084</v>
      </c>
      <c r="D192" s="89">
        <v>245525</v>
      </c>
      <c r="E192" s="71" t="s">
        <v>108</v>
      </c>
      <c r="F192" s="78">
        <v>1030.3</v>
      </c>
      <c r="G192" s="79" t="s">
        <v>60</v>
      </c>
      <c r="H192" s="79" t="s">
        <v>72</v>
      </c>
      <c r="I192" s="79" t="s">
        <v>44</v>
      </c>
      <c r="J192" s="77">
        <f>GastosDetallados[[#This Row],[Fecha(s) o periodo(s) en que se ejercen los recursos (día/mes/año)]]</f>
        <v>45084</v>
      </c>
    </row>
    <row r="193" spans="2:10" ht="30" customHeight="1" x14ac:dyDescent="0.35">
      <c r="B193" s="66">
        <v>99</v>
      </c>
      <c r="C193" s="77">
        <v>45086</v>
      </c>
      <c r="D193" s="89">
        <v>306023</v>
      </c>
      <c r="E193" s="79" t="s">
        <v>108</v>
      </c>
      <c r="F193" s="78">
        <v>3150</v>
      </c>
      <c r="G193" s="79" t="s">
        <v>40</v>
      </c>
      <c r="H193" s="71" t="s">
        <v>117</v>
      </c>
      <c r="I193" s="79" t="s">
        <v>44</v>
      </c>
      <c r="J193" s="77">
        <f>GastosDetallados[[#This Row],[Fecha(s) o periodo(s) en que se ejercen los recursos (día/mes/año)]]</f>
        <v>45086</v>
      </c>
    </row>
    <row r="194" spans="2:10" ht="30" customHeight="1" x14ac:dyDescent="0.35">
      <c r="B194" s="66">
        <v>99</v>
      </c>
      <c r="C194" s="77">
        <v>45086</v>
      </c>
      <c r="D194" s="68">
        <v>122954</v>
      </c>
      <c r="E194" s="71" t="s">
        <v>108</v>
      </c>
      <c r="F194" s="78">
        <v>12992</v>
      </c>
      <c r="G194" s="71" t="s">
        <v>40</v>
      </c>
      <c r="H194" s="71" t="s">
        <v>118</v>
      </c>
      <c r="I194" s="71" t="s">
        <v>44</v>
      </c>
      <c r="J194" s="77">
        <f>GastosDetallados[[#This Row],[Fecha(s) o periodo(s) en que se ejercen los recursos (día/mes/año)]]</f>
        <v>45086</v>
      </c>
    </row>
    <row r="195" spans="2:10" ht="30" customHeight="1" x14ac:dyDescent="0.35">
      <c r="B195" s="66">
        <v>99</v>
      </c>
      <c r="C195" s="77">
        <v>45091</v>
      </c>
      <c r="D195" s="89">
        <v>239665</v>
      </c>
      <c r="E195" s="79" t="s">
        <v>108</v>
      </c>
      <c r="F195" s="78">
        <v>7800</v>
      </c>
      <c r="G195" s="79" t="s">
        <v>40</v>
      </c>
      <c r="H195" s="79" t="s">
        <v>99</v>
      </c>
      <c r="I195" s="79" t="s">
        <v>44</v>
      </c>
      <c r="J195" s="77">
        <f>GastosDetallados[[#This Row],[Fecha(s) o periodo(s) en que se ejercen los recursos (día/mes/año)]]</f>
        <v>45091</v>
      </c>
    </row>
    <row r="196" spans="2:10" ht="30" customHeight="1" x14ac:dyDescent="0.35">
      <c r="B196" s="66">
        <v>99</v>
      </c>
      <c r="C196" s="77">
        <v>45091</v>
      </c>
      <c r="D196" s="89">
        <v>250480</v>
      </c>
      <c r="E196" s="79" t="s">
        <v>108</v>
      </c>
      <c r="F196" s="78">
        <v>16512.82</v>
      </c>
      <c r="G196" s="79" t="s">
        <v>40</v>
      </c>
      <c r="H196" s="71" t="s">
        <v>119</v>
      </c>
      <c r="I196" s="79" t="s">
        <v>44</v>
      </c>
      <c r="J196" s="77">
        <f>GastosDetallados[[#This Row],[Fecha(s) o periodo(s) en que se ejercen los recursos (día/mes/año)]]</f>
        <v>45091</v>
      </c>
    </row>
    <row r="197" spans="2:10" ht="30" customHeight="1" x14ac:dyDescent="0.35">
      <c r="B197" s="66">
        <v>99</v>
      </c>
      <c r="C197" s="77">
        <v>45091</v>
      </c>
      <c r="D197" s="89">
        <v>124607</v>
      </c>
      <c r="E197" s="79" t="s">
        <v>108</v>
      </c>
      <c r="F197" s="78">
        <v>2356.3200000000002</v>
      </c>
      <c r="G197" s="79" t="s">
        <v>40</v>
      </c>
      <c r="H197" s="79" t="s">
        <v>99</v>
      </c>
      <c r="I197" s="79" t="s">
        <v>44</v>
      </c>
      <c r="J197" s="77">
        <f>GastosDetallados[[#This Row],[Fecha(s) o periodo(s) en que se ejercen los recursos (día/mes/año)]]</f>
        <v>45091</v>
      </c>
    </row>
    <row r="198" spans="2:10" ht="30" customHeight="1" x14ac:dyDescent="0.35">
      <c r="B198" s="66">
        <v>99</v>
      </c>
      <c r="C198" s="77">
        <v>45093</v>
      </c>
      <c r="D198" s="89">
        <v>388751</v>
      </c>
      <c r="E198" s="79" t="s">
        <v>108</v>
      </c>
      <c r="F198" s="78">
        <v>3465</v>
      </c>
      <c r="G198" s="79" t="s">
        <v>40</v>
      </c>
      <c r="H198" s="71" t="s">
        <v>75</v>
      </c>
      <c r="I198" s="79" t="s">
        <v>44</v>
      </c>
      <c r="J198" s="77">
        <f>GastosDetallados[[#This Row],[Fecha(s) o periodo(s) en que se ejercen los recursos (día/mes/año)]]</f>
        <v>45093</v>
      </c>
    </row>
    <row r="199" spans="2:10" ht="30" customHeight="1" x14ac:dyDescent="0.35">
      <c r="B199" s="66">
        <v>99</v>
      </c>
      <c r="C199" s="77">
        <v>45093</v>
      </c>
      <c r="D199" s="89">
        <v>41987</v>
      </c>
      <c r="E199" s="79" t="s">
        <v>108</v>
      </c>
      <c r="F199" s="78">
        <v>636</v>
      </c>
      <c r="G199" s="79" t="s">
        <v>40</v>
      </c>
      <c r="H199" s="79" t="s">
        <v>71</v>
      </c>
      <c r="I199" s="79" t="s">
        <v>44</v>
      </c>
      <c r="J199" s="77">
        <f>GastosDetallados[[#This Row],[Fecha(s) o periodo(s) en que se ejercen los recursos (día/mes/año)]]</f>
        <v>45093</v>
      </c>
    </row>
    <row r="200" spans="2:10" ht="30" customHeight="1" x14ac:dyDescent="0.35">
      <c r="B200" s="66">
        <v>64</v>
      </c>
      <c r="C200" s="77">
        <v>45093</v>
      </c>
      <c r="D200" s="89">
        <v>140746</v>
      </c>
      <c r="E200" s="71" t="s">
        <v>108</v>
      </c>
      <c r="F200" s="78">
        <v>2088</v>
      </c>
      <c r="G200" s="71" t="s">
        <v>60</v>
      </c>
      <c r="H200" s="71" t="s">
        <v>120</v>
      </c>
      <c r="I200" s="79" t="s">
        <v>44</v>
      </c>
      <c r="J200" s="77">
        <f>GastosDetallados[[#This Row],[Fecha(s) o periodo(s) en que se ejercen los recursos (día/mes/año)]]</f>
        <v>45093</v>
      </c>
    </row>
    <row r="201" spans="2:10" ht="30" customHeight="1" x14ac:dyDescent="0.35">
      <c r="B201" s="66">
        <v>99</v>
      </c>
      <c r="C201" s="77">
        <v>45099</v>
      </c>
      <c r="D201" s="89">
        <v>111227</v>
      </c>
      <c r="E201" s="79" t="s">
        <v>108</v>
      </c>
      <c r="F201" s="85">
        <v>2105.5</v>
      </c>
      <c r="G201" s="79" t="s">
        <v>40</v>
      </c>
      <c r="H201" s="79" t="s">
        <v>99</v>
      </c>
      <c r="I201" s="79" t="s">
        <v>44</v>
      </c>
      <c r="J201" s="81">
        <f>GastosDetallados[[#This Row],[Fecha(s) o periodo(s) en que se ejercen los recursos (día/mes/año)]]</f>
        <v>45099</v>
      </c>
    </row>
    <row r="202" spans="2:10" ht="30" customHeight="1" x14ac:dyDescent="0.35">
      <c r="B202" s="66">
        <v>99</v>
      </c>
      <c r="C202" s="77">
        <v>45099</v>
      </c>
      <c r="D202" s="89">
        <v>111557</v>
      </c>
      <c r="E202" s="79" t="s">
        <v>108</v>
      </c>
      <c r="F202" s="78">
        <v>1838.99</v>
      </c>
      <c r="G202" s="79" t="s">
        <v>40</v>
      </c>
      <c r="H202" s="79" t="s">
        <v>99</v>
      </c>
      <c r="I202" s="79" t="s">
        <v>44</v>
      </c>
      <c r="J202" s="77">
        <f>GastosDetallados[[#This Row],[Fecha(s) o periodo(s) en que se ejercen los recursos (día/mes/año)]]</f>
        <v>45099</v>
      </c>
    </row>
    <row r="203" spans="2:10" ht="30" customHeight="1" x14ac:dyDescent="0.35">
      <c r="B203" s="92">
        <v>61</v>
      </c>
      <c r="C203" s="81">
        <v>45099</v>
      </c>
      <c r="D203" s="83">
        <v>185342</v>
      </c>
      <c r="E203" s="84" t="s">
        <v>108</v>
      </c>
      <c r="F203" s="85">
        <v>500</v>
      </c>
      <c r="G203" s="84" t="s">
        <v>59</v>
      </c>
      <c r="H203" s="84" t="s">
        <v>48</v>
      </c>
      <c r="I203" s="84" t="s">
        <v>44</v>
      </c>
      <c r="J203" s="81">
        <f>GastosDetallados[[#This Row],[Fecha(s) o periodo(s) en que se ejercen los recursos (día/mes/año)]]</f>
        <v>45099</v>
      </c>
    </row>
    <row r="204" spans="2:10" ht="30" customHeight="1" x14ac:dyDescent="0.35">
      <c r="B204" s="66">
        <v>99</v>
      </c>
      <c r="C204" s="77">
        <v>45100</v>
      </c>
      <c r="D204" s="89">
        <v>561926</v>
      </c>
      <c r="E204" s="79" t="s">
        <v>108</v>
      </c>
      <c r="F204" s="78">
        <v>2655</v>
      </c>
      <c r="G204" s="79" t="s">
        <v>40</v>
      </c>
      <c r="H204" s="71" t="s">
        <v>80</v>
      </c>
      <c r="I204" s="79" t="s">
        <v>44</v>
      </c>
      <c r="J204" s="77">
        <f>GastosDetallados[[#This Row],[Fecha(s) o periodo(s) en que se ejercen los recursos (día/mes/año)]]</f>
        <v>45100</v>
      </c>
    </row>
    <row r="205" spans="2:10" ht="30" customHeight="1" x14ac:dyDescent="0.35">
      <c r="B205" s="66">
        <v>64</v>
      </c>
      <c r="C205" s="77">
        <v>45100</v>
      </c>
      <c r="D205" s="89">
        <v>562986</v>
      </c>
      <c r="E205" s="71" t="s">
        <v>108</v>
      </c>
      <c r="F205" s="78">
        <v>325</v>
      </c>
      <c r="G205" s="79" t="s">
        <v>60</v>
      </c>
      <c r="H205" s="71" t="s">
        <v>121</v>
      </c>
      <c r="I205" s="79" t="s">
        <v>44</v>
      </c>
      <c r="J205" s="77">
        <f>GastosDetallados[[#This Row],[Fecha(s) o periodo(s) en que se ejercen los recursos (día/mes/año)]]</f>
        <v>45100</v>
      </c>
    </row>
    <row r="206" spans="2:10" ht="30" customHeight="1" x14ac:dyDescent="0.35">
      <c r="B206" s="66">
        <v>99</v>
      </c>
      <c r="C206" s="77">
        <v>45105</v>
      </c>
      <c r="D206" s="89">
        <v>175612</v>
      </c>
      <c r="E206" s="79" t="s">
        <v>108</v>
      </c>
      <c r="F206" s="78">
        <v>283</v>
      </c>
      <c r="G206" s="79" t="s">
        <v>40</v>
      </c>
      <c r="H206" s="71" t="s">
        <v>122</v>
      </c>
      <c r="I206" s="79" t="s">
        <v>44</v>
      </c>
      <c r="J206" s="77">
        <f>GastosDetallados[[#This Row],[Fecha(s) o periodo(s) en que se ejercen los recursos (día/mes/año)]]</f>
        <v>45105</v>
      </c>
    </row>
    <row r="207" spans="2:10" ht="30" customHeight="1" x14ac:dyDescent="0.35">
      <c r="B207" s="66">
        <v>99</v>
      </c>
      <c r="C207" s="77">
        <v>45107</v>
      </c>
      <c r="D207" s="89">
        <v>385011</v>
      </c>
      <c r="E207" s="79" t="s">
        <v>108</v>
      </c>
      <c r="F207" s="78">
        <v>3375</v>
      </c>
      <c r="G207" s="79" t="s">
        <v>40</v>
      </c>
      <c r="H207" s="71" t="s">
        <v>123</v>
      </c>
      <c r="I207" s="79" t="s">
        <v>44</v>
      </c>
      <c r="J207" s="77">
        <f>GastosDetallados[[#This Row],[Fecha(s) o periodo(s) en que se ejercen los recursos (día/mes/año)]]</f>
        <v>45107</v>
      </c>
    </row>
    <row r="208" spans="2:10" ht="30" customHeight="1" x14ac:dyDescent="0.35">
      <c r="B208" s="82">
        <v>99</v>
      </c>
      <c r="C208" s="81">
        <v>45107</v>
      </c>
      <c r="D208" s="83">
        <v>115424</v>
      </c>
      <c r="E208" s="84" t="s">
        <v>108</v>
      </c>
      <c r="F208" s="85">
        <v>1632.5</v>
      </c>
      <c r="G208" s="84" t="s">
        <v>40</v>
      </c>
      <c r="H208" s="84" t="s">
        <v>99</v>
      </c>
      <c r="I208" s="84" t="s">
        <v>44</v>
      </c>
      <c r="J208" s="81">
        <f>GastosDetallados[[#This Row],[Fecha(s) o periodo(s) en que se ejercen los recursos (día/mes/año)]]</f>
        <v>45107</v>
      </c>
    </row>
    <row r="209" spans="2:10" ht="30" customHeight="1" x14ac:dyDescent="0.35">
      <c r="B209" s="66">
        <v>99</v>
      </c>
      <c r="C209" s="77">
        <v>45107</v>
      </c>
      <c r="D209" s="89">
        <v>115600</v>
      </c>
      <c r="E209" s="79" t="s">
        <v>108</v>
      </c>
      <c r="F209" s="78">
        <v>1860.68</v>
      </c>
      <c r="G209" s="79" t="s">
        <v>40</v>
      </c>
      <c r="H209" s="79" t="s">
        <v>99</v>
      </c>
      <c r="I209" s="79" t="s">
        <v>44</v>
      </c>
      <c r="J209" s="77">
        <f>GastosDetallados[[#This Row],[Fecha(s) o periodo(s) en que se ejercen los recursos (día/mes/año)]]</f>
        <v>45107</v>
      </c>
    </row>
    <row r="210" spans="2:10" ht="30" customHeight="1" x14ac:dyDescent="0.35">
      <c r="B210" s="66">
        <v>64</v>
      </c>
      <c r="C210" s="77">
        <v>45110</v>
      </c>
      <c r="D210" s="89">
        <v>113049</v>
      </c>
      <c r="E210" s="71" t="s">
        <v>108</v>
      </c>
      <c r="F210" s="78">
        <v>451</v>
      </c>
      <c r="G210" s="79" t="s">
        <v>60</v>
      </c>
      <c r="H210" s="71" t="s">
        <v>92</v>
      </c>
      <c r="I210" s="71" t="s">
        <v>44</v>
      </c>
      <c r="J210" s="77">
        <f>GastosDetallados[[#This Row],[Fecha(s) o periodo(s) en que se ejercen los recursos (día/mes/año)]]</f>
        <v>45110</v>
      </c>
    </row>
    <row r="211" spans="2:10" ht="30" customHeight="1" x14ac:dyDescent="0.35">
      <c r="B211" s="66">
        <v>99</v>
      </c>
      <c r="C211" s="93">
        <v>45113</v>
      </c>
      <c r="D211" s="68">
        <v>262105</v>
      </c>
      <c r="E211" s="71" t="s">
        <v>108</v>
      </c>
      <c r="F211" s="94">
        <v>965.5</v>
      </c>
      <c r="G211" s="71" t="s">
        <v>40</v>
      </c>
      <c r="H211" s="71" t="s">
        <v>99</v>
      </c>
      <c r="I211" s="71" t="s">
        <v>44</v>
      </c>
      <c r="J211" s="93">
        <f>GastosDetallados[[#This Row],[Fecha(s) o periodo(s) en que se ejercen los recursos (día/mes/año)]]</f>
        <v>45113</v>
      </c>
    </row>
    <row r="212" spans="2:10" ht="30" customHeight="1" x14ac:dyDescent="0.35">
      <c r="B212" s="66">
        <v>61</v>
      </c>
      <c r="C212" s="93">
        <v>45114</v>
      </c>
      <c r="D212" s="68">
        <v>357949</v>
      </c>
      <c r="E212" s="71" t="s">
        <v>108</v>
      </c>
      <c r="F212" s="94">
        <v>500</v>
      </c>
      <c r="G212" s="71" t="s">
        <v>59</v>
      </c>
      <c r="H212" s="71" t="s">
        <v>48</v>
      </c>
      <c r="I212" s="71" t="s">
        <v>44</v>
      </c>
      <c r="J212" s="93">
        <f>GastosDetallados[[#This Row],[Fecha(s) o periodo(s) en que se ejercen los recursos (día/mes/año)]]</f>
        <v>45114</v>
      </c>
    </row>
    <row r="213" spans="2:10" ht="30" customHeight="1" x14ac:dyDescent="0.35">
      <c r="B213" s="66">
        <v>61</v>
      </c>
      <c r="C213" s="93">
        <v>45114</v>
      </c>
      <c r="D213" s="68">
        <v>359791</v>
      </c>
      <c r="E213" s="71" t="s">
        <v>108</v>
      </c>
      <c r="F213" s="94">
        <v>500</v>
      </c>
      <c r="G213" s="71" t="s">
        <v>59</v>
      </c>
      <c r="H213" s="71" t="s">
        <v>48</v>
      </c>
      <c r="I213" s="71" t="s">
        <v>44</v>
      </c>
      <c r="J213" s="81">
        <f>GastosDetallados[[#This Row],[Fecha(s) o periodo(s) en que se ejercen los recursos (día/mes/año)]]</f>
        <v>45114</v>
      </c>
    </row>
    <row r="214" spans="2:10" ht="30" customHeight="1" x14ac:dyDescent="0.35">
      <c r="B214" s="66">
        <v>61</v>
      </c>
      <c r="C214" s="93">
        <v>45114</v>
      </c>
      <c r="D214" s="68">
        <v>132649</v>
      </c>
      <c r="E214" s="71" t="s">
        <v>108</v>
      </c>
      <c r="F214" s="94">
        <v>500</v>
      </c>
      <c r="G214" s="71" t="s">
        <v>59</v>
      </c>
      <c r="H214" s="71" t="s">
        <v>48</v>
      </c>
      <c r="I214" s="71" t="s">
        <v>44</v>
      </c>
      <c r="J214" s="81">
        <f>GastosDetallados[[#This Row],[Fecha(s) o periodo(s) en que se ejercen los recursos (día/mes/año)]]</f>
        <v>45114</v>
      </c>
    </row>
    <row r="215" spans="2:10" ht="30" customHeight="1" x14ac:dyDescent="0.35">
      <c r="B215" s="66">
        <v>61</v>
      </c>
      <c r="C215" s="93">
        <v>45114</v>
      </c>
      <c r="D215" s="68">
        <v>366608</v>
      </c>
      <c r="E215" s="71" t="s">
        <v>108</v>
      </c>
      <c r="F215" s="94">
        <v>500</v>
      </c>
      <c r="G215" s="71" t="s">
        <v>59</v>
      </c>
      <c r="H215" s="71" t="s">
        <v>48</v>
      </c>
      <c r="I215" s="71" t="s">
        <v>44</v>
      </c>
      <c r="J215" s="81">
        <f>GastosDetallados[[#This Row],[Fecha(s) o periodo(s) en que se ejercen los recursos (día/mes/año)]]</f>
        <v>45114</v>
      </c>
    </row>
    <row r="216" spans="2:10" ht="30" customHeight="1" x14ac:dyDescent="0.35">
      <c r="B216" s="66">
        <v>61</v>
      </c>
      <c r="C216" s="93">
        <v>45114</v>
      </c>
      <c r="D216" s="68">
        <v>367566</v>
      </c>
      <c r="E216" s="71" t="s">
        <v>108</v>
      </c>
      <c r="F216" s="94">
        <v>500</v>
      </c>
      <c r="G216" s="71" t="s">
        <v>59</v>
      </c>
      <c r="H216" s="71" t="s">
        <v>48</v>
      </c>
      <c r="I216" s="71" t="s">
        <v>44</v>
      </c>
      <c r="J216" s="81">
        <f>GastosDetallados[[#This Row],[Fecha(s) o periodo(s) en que se ejercen los recursos (día/mes/año)]]</f>
        <v>45114</v>
      </c>
    </row>
    <row r="217" spans="2:10" ht="30" customHeight="1" x14ac:dyDescent="0.35">
      <c r="B217" s="66">
        <v>64</v>
      </c>
      <c r="C217" s="93">
        <v>45114</v>
      </c>
      <c r="D217" s="68">
        <v>133113</v>
      </c>
      <c r="E217" s="71" t="s">
        <v>108</v>
      </c>
      <c r="F217" s="94">
        <v>2500</v>
      </c>
      <c r="G217" s="71" t="s">
        <v>60</v>
      </c>
      <c r="H217" s="71" t="s">
        <v>62</v>
      </c>
      <c r="I217" s="71" t="s">
        <v>44</v>
      </c>
      <c r="J217" s="93">
        <f>GastosDetallados[[#This Row],[Fecha(s) o periodo(s) en que se ejercen los recursos (día/mes/año)]]</f>
        <v>45114</v>
      </c>
    </row>
    <row r="218" spans="2:10" ht="30" customHeight="1" x14ac:dyDescent="0.35">
      <c r="B218" s="66">
        <v>64</v>
      </c>
      <c r="C218" s="93">
        <v>45114</v>
      </c>
      <c r="D218" s="68">
        <v>370060</v>
      </c>
      <c r="E218" s="71" t="s">
        <v>108</v>
      </c>
      <c r="F218" s="94">
        <v>1500</v>
      </c>
      <c r="G218" s="71" t="s">
        <v>60</v>
      </c>
      <c r="H218" s="71" t="s">
        <v>62</v>
      </c>
      <c r="I218" s="71" t="s">
        <v>44</v>
      </c>
      <c r="J218" s="81">
        <f>GastosDetallados[[#This Row],[Fecha(s) o periodo(s) en que se ejercen los recursos (día/mes/año)]]</f>
        <v>45114</v>
      </c>
    </row>
    <row r="219" spans="2:10" ht="30" customHeight="1" x14ac:dyDescent="0.35">
      <c r="B219" s="66">
        <v>99</v>
      </c>
      <c r="C219" s="93">
        <v>45114</v>
      </c>
      <c r="D219" s="68">
        <v>371229</v>
      </c>
      <c r="E219" s="71" t="s">
        <v>108</v>
      </c>
      <c r="F219" s="94">
        <v>2655</v>
      </c>
      <c r="G219" s="71" t="s">
        <v>40</v>
      </c>
      <c r="H219" s="71" t="s">
        <v>80</v>
      </c>
      <c r="I219" s="71" t="s">
        <v>44</v>
      </c>
      <c r="J219" s="93">
        <f>GastosDetallados[[#This Row],[Fecha(s) o periodo(s) en que se ejercen los recursos (día/mes/año)]]</f>
        <v>45114</v>
      </c>
    </row>
    <row r="220" spans="2:10" ht="30" customHeight="1" x14ac:dyDescent="0.35">
      <c r="B220" s="66">
        <v>64</v>
      </c>
      <c r="C220" s="93">
        <v>45114</v>
      </c>
      <c r="D220" s="68">
        <v>165922</v>
      </c>
      <c r="E220" s="71" t="s">
        <v>108</v>
      </c>
      <c r="F220" s="94">
        <v>8499.9500000000007</v>
      </c>
      <c r="G220" s="71" t="s">
        <v>60</v>
      </c>
      <c r="H220" s="71" t="s">
        <v>125</v>
      </c>
      <c r="I220" s="71" t="s">
        <v>44</v>
      </c>
      <c r="J220" s="93">
        <f>GastosDetallados[[#This Row],[Fecha(s) o periodo(s) en que se ejercen los recursos (día/mes/año)]]</f>
        <v>45114</v>
      </c>
    </row>
    <row r="221" spans="2:10" ht="30" customHeight="1" x14ac:dyDescent="0.35">
      <c r="B221" s="66">
        <v>64</v>
      </c>
      <c r="C221" s="93">
        <v>45118</v>
      </c>
      <c r="D221" s="68">
        <v>105550</v>
      </c>
      <c r="E221" s="71" t="s">
        <v>108</v>
      </c>
      <c r="F221" s="94">
        <v>500</v>
      </c>
      <c r="G221" s="71" t="s">
        <v>60</v>
      </c>
      <c r="H221" s="71" t="s">
        <v>62</v>
      </c>
      <c r="I221" s="71" t="s">
        <v>44</v>
      </c>
      <c r="J221" s="93">
        <f>GastosDetallados[[#This Row],[Fecha(s) o periodo(s) en que se ejercen los recursos (día/mes/año)]]</f>
        <v>45118</v>
      </c>
    </row>
    <row r="222" spans="2:10" ht="30" customHeight="1" x14ac:dyDescent="0.35">
      <c r="B222" s="66">
        <v>99</v>
      </c>
      <c r="C222" s="93">
        <v>45119</v>
      </c>
      <c r="D222" s="68">
        <v>124330</v>
      </c>
      <c r="E222" s="71" t="s">
        <v>108</v>
      </c>
      <c r="F222" s="94">
        <v>3194</v>
      </c>
      <c r="G222" s="71" t="s">
        <v>40</v>
      </c>
      <c r="H222" s="71" t="s">
        <v>99</v>
      </c>
      <c r="I222" s="71" t="s">
        <v>44</v>
      </c>
      <c r="J222" s="93">
        <f>GastosDetallados[[#This Row],[Fecha(s) o periodo(s) en que se ejercen los recursos (día/mes/año)]]</f>
        <v>45119</v>
      </c>
    </row>
    <row r="223" spans="2:10" ht="30" customHeight="1" x14ac:dyDescent="0.35">
      <c r="B223" s="92">
        <v>99</v>
      </c>
      <c r="C223" s="81">
        <v>45060</v>
      </c>
      <c r="D223" s="83">
        <v>382227</v>
      </c>
      <c r="E223" s="84" t="s">
        <v>108</v>
      </c>
      <c r="F223" s="85">
        <v>1890</v>
      </c>
      <c r="G223" s="84" t="s">
        <v>40</v>
      </c>
      <c r="H223" s="90" t="s">
        <v>152</v>
      </c>
      <c r="I223" s="84" t="s">
        <v>44</v>
      </c>
      <c r="J223" s="81">
        <f>GastosDetallados[[#This Row],[Fecha(s) o periodo(s) en que se ejercen los recursos (día/mes/año)]]</f>
        <v>45060</v>
      </c>
    </row>
    <row r="224" spans="2:10" ht="30" customHeight="1" x14ac:dyDescent="0.35">
      <c r="B224" s="66">
        <v>99</v>
      </c>
      <c r="C224" s="93">
        <v>45124</v>
      </c>
      <c r="D224" s="68">
        <v>41987</v>
      </c>
      <c r="E224" s="71" t="s">
        <v>108</v>
      </c>
      <c r="F224" s="94">
        <v>608.85</v>
      </c>
      <c r="G224" s="71" t="s">
        <v>40</v>
      </c>
      <c r="H224" s="71" t="s">
        <v>71</v>
      </c>
      <c r="I224" s="71" t="s">
        <v>44</v>
      </c>
      <c r="J224" s="93">
        <f>GastosDetallados[[#This Row],[Fecha(s) o periodo(s) en que se ejercen los recursos (día/mes/año)]]</f>
        <v>45124</v>
      </c>
    </row>
    <row r="225" spans="2:10" ht="30" customHeight="1" x14ac:dyDescent="0.35">
      <c r="B225" s="66">
        <v>99</v>
      </c>
      <c r="C225" s="93">
        <v>45125</v>
      </c>
      <c r="D225" s="68">
        <v>134502</v>
      </c>
      <c r="E225" s="71" t="s">
        <v>108</v>
      </c>
      <c r="F225" s="94">
        <v>626.4</v>
      </c>
      <c r="G225" s="71" t="s">
        <v>40</v>
      </c>
      <c r="H225" s="71" t="s">
        <v>99</v>
      </c>
      <c r="I225" s="71" t="s">
        <v>44</v>
      </c>
      <c r="J225" s="93">
        <f>GastosDetallados[[#This Row],[Fecha(s) o periodo(s) en que se ejercen los recursos (día/mes/año)]]</f>
        <v>45125</v>
      </c>
    </row>
    <row r="226" spans="2:10" ht="30" customHeight="1" x14ac:dyDescent="0.35">
      <c r="B226" s="66">
        <v>99</v>
      </c>
      <c r="C226" s="93">
        <v>45126</v>
      </c>
      <c r="D226" s="68">
        <v>132353</v>
      </c>
      <c r="E226" s="71" t="s">
        <v>108</v>
      </c>
      <c r="F226" s="94">
        <v>7544.1</v>
      </c>
      <c r="G226" s="71" t="s">
        <v>40</v>
      </c>
      <c r="H226" s="71" t="s">
        <v>99</v>
      </c>
      <c r="I226" s="71" t="s">
        <v>44</v>
      </c>
      <c r="J226" s="93">
        <f>GastosDetallados[[#This Row],[Fecha(s) o periodo(s) en que se ejercen los recursos (día/mes/año)]]</f>
        <v>45126</v>
      </c>
    </row>
    <row r="227" spans="2:10" ht="30" customHeight="1" x14ac:dyDescent="0.35">
      <c r="B227" s="66">
        <v>99</v>
      </c>
      <c r="C227" s="93">
        <v>45127</v>
      </c>
      <c r="D227" s="68">
        <v>21445</v>
      </c>
      <c r="E227" s="71" t="s">
        <v>108</v>
      </c>
      <c r="F227" s="94">
        <v>1710</v>
      </c>
      <c r="G227" s="71" t="s">
        <v>40</v>
      </c>
      <c r="H227" s="71" t="s">
        <v>126</v>
      </c>
      <c r="I227" s="71" t="s">
        <v>44</v>
      </c>
      <c r="J227" s="93">
        <f>GastosDetallados[[#This Row],[Fecha(s) o periodo(s) en que se ejercen los recursos (día/mes/año)]]</f>
        <v>45127</v>
      </c>
    </row>
    <row r="228" spans="2:10" ht="30" customHeight="1" x14ac:dyDescent="0.35">
      <c r="B228" s="66">
        <v>99</v>
      </c>
      <c r="C228" s="93">
        <v>45131</v>
      </c>
      <c r="D228" s="68">
        <v>5040784</v>
      </c>
      <c r="E228" s="71" t="s">
        <v>108</v>
      </c>
      <c r="F228" s="94">
        <v>815</v>
      </c>
      <c r="G228" s="71" t="s">
        <v>40</v>
      </c>
      <c r="H228" s="71" t="s">
        <v>99</v>
      </c>
      <c r="I228" s="71" t="s">
        <v>44</v>
      </c>
      <c r="J228" s="93">
        <f>GastosDetallados[[#This Row],[Fecha(s) o periodo(s) en que se ejercen los recursos (día/mes/año)]]</f>
        <v>45131</v>
      </c>
    </row>
    <row r="229" spans="2:10" ht="30" customHeight="1" x14ac:dyDescent="0.35">
      <c r="B229" s="66">
        <v>99</v>
      </c>
      <c r="C229" s="93">
        <v>45132</v>
      </c>
      <c r="D229" s="68">
        <v>24247</v>
      </c>
      <c r="E229" s="71" t="s">
        <v>108</v>
      </c>
      <c r="F229" s="94">
        <v>7800</v>
      </c>
      <c r="G229" s="71" t="s">
        <v>40</v>
      </c>
      <c r="H229" s="71" t="s">
        <v>99</v>
      </c>
      <c r="I229" s="71" t="s">
        <v>44</v>
      </c>
      <c r="J229" s="93">
        <f>GastosDetallados[[#This Row],[Fecha(s) o periodo(s) en que se ejercen los recursos (día/mes/año)]]</f>
        <v>45132</v>
      </c>
    </row>
    <row r="230" spans="2:10" ht="30" customHeight="1" x14ac:dyDescent="0.35">
      <c r="B230" s="66">
        <v>99</v>
      </c>
      <c r="C230" s="93">
        <v>45133</v>
      </c>
      <c r="D230" s="68">
        <v>122056</v>
      </c>
      <c r="E230" s="71" t="s">
        <v>108</v>
      </c>
      <c r="F230" s="94">
        <v>1759.5</v>
      </c>
      <c r="G230" s="71" t="s">
        <v>40</v>
      </c>
      <c r="H230" s="71" t="s">
        <v>99</v>
      </c>
      <c r="I230" s="71" t="s">
        <v>44</v>
      </c>
      <c r="J230" s="93">
        <f>GastosDetallados[[#This Row],[Fecha(s) o periodo(s) en que se ejercen los recursos (día/mes/año)]]</f>
        <v>45133</v>
      </c>
    </row>
    <row r="231" spans="2:10" ht="30" customHeight="1" x14ac:dyDescent="0.35">
      <c r="B231" s="66">
        <v>64</v>
      </c>
      <c r="C231" s="93">
        <v>45133</v>
      </c>
      <c r="D231" s="68">
        <v>165524</v>
      </c>
      <c r="E231" s="71" t="s">
        <v>108</v>
      </c>
      <c r="F231" s="94">
        <v>500</v>
      </c>
      <c r="G231" s="71" t="s">
        <v>60</v>
      </c>
      <c r="H231" s="71" t="s">
        <v>62</v>
      </c>
      <c r="I231" s="71" t="s">
        <v>44</v>
      </c>
      <c r="J231" s="93">
        <f>GastosDetallados[[#This Row],[Fecha(s) o periodo(s) en que se ejercen los recursos (día/mes/año)]]</f>
        <v>45133</v>
      </c>
    </row>
    <row r="232" spans="2:10" ht="30" customHeight="1" x14ac:dyDescent="0.35">
      <c r="B232" s="66">
        <v>99</v>
      </c>
      <c r="C232" s="93">
        <v>45133</v>
      </c>
      <c r="D232" s="68">
        <v>165912</v>
      </c>
      <c r="E232" s="71" t="s">
        <v>108</v>
      </c>
      <c r="F232" s="94">
        <v>585</v>
      </c>
      <c r="G232" s="71" t="s">
        <v>40</v>
      </c>
      <c r="H232" s="71" t="s">
        <v>153</v>
      </c>
      <c r="I232" s="71" t="s">
        <v>44</v>
      </c>
      <c r="J232" s="93">
        <f>GastosDetallados[[#This Row],[Fecha(s) o periodo(s) en que se ejercen los recursos (día/mes/año)]]</f>
        <v>45133</v>
      </c>
    </row>
    <row r="233" spans="2:10" ht="30" customHeight="1" x14ac:dyDescent="0.35">
      <c r="B233" s="66">
        <v>99</v>
      </c>
      <c r="C233" s="93">
        <v>45139</v>
      </c>
      <c r="D233" s="68">
        <v>370191</v>
      </c>
      <c r="E233" s="71" t="s">
        <v>108</v>
      </c>
      <c r="F233" s="94">
        <v>1590</v>
      </c>
      <c r="G233" s="71" t="s">
        <v>40</v>
      </c>
      <c r="H233" s="71" t="s">
        <v>99</v>
      </c>
      <c r="I233" s="71" t="s">
        <v>44</v>
      </c>
      <c r="J233" s="93">
        <f>GastosDetallados[[#This Row],[Fecha(s) o periodo(s) en que se ejercen los recursos (día/mes/año)]]</f>
        <v>45139</v>
      </c>
    </row>
    <row r="234" spans="2:10" ht="30" customHeight="1" x14ac:dyDescent="0.35">
      <c r="B234" s="66">
        <v>99</v>
      </c>
      <c r="C234" s="93">
        <v>45140</v>
      </c>
      <c r="D234" s="68">
        <v>220364</v>
      </c>
      <c r="E234" s="71" t="s">
        <v>108</v>
      </c>
      <c r="F234" s="94">
        <v>4976.3999999999996</v>
      </c>
      <c r="G234" s="71" t="s">
        <v>40</v>
      </c>
      <c r="H234" s="71" t="s">
        <v>99</v>
      </c>
      <c r="I234" s="71" t="s">
        <v>44</v>
      </c>
      <c r="J234" s="93">
        <f>GastosDetallados[[#This Row],[Fecha(s) o periodo(s) en que se ejercen los recursos (día/mes/año)]]</f>
        <v>45140</v>
      </c>
    </row>
    <row r="235" spans="2:10" ht="30" customHeight="1" x14ac:dyDescent="0.35">
      <c r="B235" s="66">
        <v>99</v>
      </c>
      <c r="C235" s="93">
        <v>45142</v>
      </c>
      <c r="D235" s="68" t="s">
        <v>155</v>
      </c>
      <c r="E235" s="71" t="s">
        <v>108</v>
      </c>
      <c r="F235" s="94">
        <v>3465</v>
      </c>
      <c r="G235" s="71" t="s">
        <v>40</v>
      </c>
      <c r="H235" s="71" t="s">
        <v>123</v>
      </c>
      <c r="I235" s="71" t="s">
        <v>44</v>
      </c>
      <c r="J235" s="81">
        <f>GastosDetallados[[#This Row],[Fecha(s) o periodo(s) en que se ejercen los recursos (día/mes/año)]]</f>
        <v>45142</v>
      </c>
    </row>
    <row r="236" spans="2:10" ht="30" customHeight="1" x14ac:dyDescent="0.35">
      <c r="B236" s="82">
        <v>61</v>
      </c>
      <c r="C236" s="95">
        <v>45145</v>
      </c>
      <c r="D236" s="91">
        <v>5013332</v>
      </c>
      <c r="E236" s="90" t="s">
        <v>108</v>
      </c>
      <c r="F236" s="96">
        <v>500</v>
      </c>
      <c r="G236" s="90" t="s">
        <v>59</v>
      </c>
      <c r="H236" s="90" t="s">
        <v>48</v>
      </c>
      <c r="I236" s="90" t="s">
        <v>44</v>
      </c>
      <c r="J236" s="81">
        <f>GastosDetallados[[#This Row],[Fecha(s) o periodo(s) en que se ejercen los recursos (día/mes/año)]]</f>
        <v>45145</v>
      </c>
    </row>
    <row r="237" spans="2:10" ht="30" customHeight="1" x14ac:dyDescent="0.35">
      <c r="B237" s="82">
        <v>61</v>
      </c>
      <c r="C237" s="95">
        <v>45145</v>
      </c>
      <c r="D237" s="91">
        <v>5014258</v>
      </c>
      <c r="E237" s="90" t="s">
        <v>108</v>
      </c>
      <c r="F237" s="96">
        <v>500</v>
      </c>
      <c r="G237" s="90" t="s">
        <v>59</v>
      </c>
      <c r="H237" s="90" t="s">
        <v>48</v>
      </c>
      <c r="I237" s="90" t="s">
        <v>44</v>
      </c>
      <c r="J237" s="81">
        <f>GastosDetallados[[#This Row],[Fecha(s) o periodo(s) en que se ejercen los recursos (día/mes/año)]]</f>
        <v>45145</v>
      </c>
    </row>
    <row r="238" spans="2:10" ht="30" customHeight="1" x14ac:dyDescent="0.35">
      <c r="B238" s="82">
        <v>61</v>
      </c>
      <c r="C238" s="95">
        <v>45145</v>
      </c>
      <c r="D238" s="83">
        <v>131114</v>
      </c>
      <c r="E238" s="90" t="s">
        <v>108</v>
      </c>
      <c r="F238" s="96">
        <v>500</v>
      </c>
      <c r="G238" s="90" t="s">
        <v>59</v>
      </c>
      <c r="H238" s="90" t="s">
        <v>48</v>
      </c>
      <c r="I238" s="90" t="s">
        <v>44</v>
      </c>
      <c r="J238" s="81">
        <f>GastosDetallados[[#This Row],[Fecha(s) o periodo(s) en que se ejercen los recursos (día/mes/año)]]</f>
        <v>45145</v>
      </c>
    </row>
    <row r="239" spans="2:10" ht="30" customHeight="1" x14ac:dyDescent="0.35">
      <c r="B239" s="82">
        <v>61</v>
      </c>
      <c r="C239" s="95">
        <v>45145</v>
      </c>
      <c r="D239" s="83">
        <v>5016539</v>
      </c>
      <c r="E239" s="90" t="s">
        <v>108</v>
      </c>
      <c r="F239" s="96">
        <v>500</v>
      </c>
      <c r="G239" s="90" t="s">
        <v>59</v>
      </c>
      <c r="H239" s="90" t="s">
        <v>48</v>
      </c>
      <c r="I239" s="90" t="s">
        <v>44</v>
      </c>
      <c r="J239" s="81">
        <f>GastosDetallados[[#This Row],[Fecha(s) o periodo(s) en que se ejercen los recursos (día/mes/año)]]</f>
        <v>45145</v>
      </c>
    </row>
    <row r="240" spans="2:10" ht="30" customHeight="1" x14ac:dyDescent="0.35">
      <c r="B240" s="82">
        <v>61</v>
      </c>
      <c r="C240" s="95">
        <v>45145</v>
      </c>
      <c r="D240" s="91">
        <v>5018058</v>
      </c>
      <c r="E240" s="90" t="s">
        <v>108</v>
      </c>
      <c r="F240" s="96">
        <v>500</v>
      </c>
      <c r="G240" s="90" t="s">
        <v>59</v>
      </c>
      <c r="H240" s="90" t="s">
        <v>48</v>
      </c>
      <c r="I240" s="90" t="s">
        <v>44</v>
      </c>
      <c r="J240" s="95">
        <f>GastosDetallados[[#This Row],[Fecha(s) o periodo(s) en que se ejercen los recursos (día/mes/año)]]</f>
        <v>45145</v>
      </c>
    </row>
    <row r="241" spans="2:10" ht="30" customHeight="1" x14ac:dyDescent="0.35">
      <c r="B241" s="66">
        <v>64</v>
      </c>
      <c r="C241" s="93">
        <v>45145</v>
      </c>
      <c r="D241" s="68">
        <v>132016</v>
      </c>
      <c r="E241" s="71" t="s">
        <v>108</v>
      </c>
      <c r="F241" s="94">
        <v>2500</v>
      </c>
      <c r="G241" s="71" t="s">
        <v>60</v>
      </c>
      <c r="H241" s="71" t="s">
        <v>62</v>
      </c>
      <c r="I241" s="71" t="s">
        <v>44</v>
      </c>
      <c r="J241" s="93">
        <f>GastosDetallados[[#This Row],[Fecha(s) o periodo(s) en que se ejercen los recursos (día/mes/año)]]</f>
        <v>45145</v>
      </c>
    </row>
    <row r="242" spans="2:10" ht="30" customHeight="1" x14ac:dyDescent="0.35">
      <c r="B242" s="66">
        <v>64</v>
      </c>
      <c r="C242" s="93">
        <v>45145</v>
      </c>
      <c r="D242" s="68">
        <v>5022576</v>
      </c>
      <c r="E242" s="71" t="s">
        <v>108</v>
      </c>
      <c r="F242" s="94">
        <v>1500</v>
      </c>
      <c r="G242" s="71" t="s">
        <v>60</v>
      </c>
      <c r="H242" s="71" t="s">
        <v>62</v>
      </c>
      <c r="I242" s="71" t="s">
        <v>44</v>
      </c>
      <c r="J242" s="81">
        <f>GastosDetallados[[#This Row],[Fecha(s) o periodo(s) en que se ejercen los recursos (día/mes/año)]]</f>
        <v>45145</v>
      </c>
    </row>
    <row r="243" spans="2:10" ht="30" customHeight="1" x14ac:dyDescent="0.35">
      <c r="B243" s="66">
        <v>99</v>
      </c>
      <c r="C243" s="93">
        <v>45147</v>
      </c>
      <c r="D243" s="68">
        <v>163035</v>
      </c>
      <c r="E243" s="71" t="s">
        <v>108</v>
      </c>
      <c r="F243" s="94">
        <v>3640.8</v>
      </c>
      <c r="G243" s="71" t="s">
        <v>40</v>
      </c>
      <c r="H243" s="71" t="s">
        <v>99</v>
      </c>
      <c r="I243" s="71" t="s">
        <v>44</v>
      </c>
      <c r="J243" s="93">
        <f>GastosDetallados[[#This Row],[Fecha(s) o periodo(s) en que se ejercen los recursos (día/mes/año)]]</f>
        <v>45147</v>
      </c>
    </row>
    <row r="244" spans="2:10" ht="30" customHeight="1" x14ac:dyDescent="0.35">
      <c r="B244" s="66">
        <v>99</v>
      </c>
      <c r="C244" s="93">
        <v>45147</v>
      </c>
      <c r="D244" s="68">
        <v>163237</v>
      </c>
      <c r="E244" s="71" t="s">
        <v>108</v>
      </c>
      <c r="F244" s="94">
        <v>3353.33</v>
      </c>
      <c r="G244" s="71" t="s">
        <v>40</v>
      </c>
      <c r="H244" s="71" t="s">
        <v>99</v>
      </c>
      <c r="I244" s="71" t="s">
        <v>44</v>
      </c>
      <c r="J244" s="93">
        <f>GastosDetallados[[#This Row],[Fecha(s) o periodo(s) en que se ejercen los recursos (día/mes/año)]]</f>
        <v>45147</v>
      </c>
    </row>
    <row r="245" spans="2:10" ht="30" customHeight="1" x14ac:dyDescent="0.35">
      <c r="B245" s="66">
        <v>99</v>
      </c>
      <c r="C245" s="93">
        <v>45147</v>
      </c>
      <c r="D245" s="68">
        <v>342880</v>
      </c>
      <c r="E245" s="71" t="s">
        <v>108</v>
      </c>
      <c r="F245" s="94">
        <v>900</v>
      </c>
      <c r="G245" s="71" t="s">
        <v>40</v>
      </c>
      <c r="H245" s="71" t="s">
        <v>119</v>
      </c>
      <c r="I245" s="71" t="s">
        <v>44</v>
      </c>
      <c r="J245" s="93">
        <f>GastosDetallados[[#This Row],[Fecha(s) o periodo(s) en que se ejercen los recursos (día/mes/año)]]</f>
        <v>45147</v>
      </c>
    </row>
    <row r="246" spans="2:10" ht="30" customHeight="1" x14ac:dyDescent="0.35">
      <c r="B246" s="66">
        <v>99</v>
      </c>
      <c r="C246" s="93">
        <v>45149</v>
      </c>
      <c r="D246" s="68" t="s">
        <v>154</v>
      </c>
      <c r="E246" s="71" t="s">
        <v>108</v>
      </c>
      <c r="F246" s="94">
        <v>4905</v>
      </c>
      <c r="G246" s="71" t="s">
        <v>40</v>
      </c>
      <c r="H246" s="71" t="s">
        <v>127</v>
      </c>
      <c r="I246" s="71" t="s">
        <v>44</v>
      </c>
      <c r="J246" s="93">
        <f>GastosDetallados[[#This Row],[Fecha(s) o periodo(s) en que se ejercen los recursos (día/mes/año)]]</f>
        <v>45149</v>
      </c>
    </row>
    <row r="247" spans="2:10" ht="30" customHeight="1" x14ac:dyDescent="0.35">
      <c r="B247" s="66">
        <v>99</v>
      </c>
      <c r="C247" s="93">
        <v>45152</v>
      </c>
      <c r="D247" s="68" t="s">
        <v>156</v>
      </c>
      <c r="E247" s="71" t="s">
        <v>108</v>
      </c>
      <c r="F247" s="94">
        <v>2074</v>
      </c>
      <c r="G247" s="71" t="s">
        <v>40</v>
      </c>
      <c r="H247" s="71" t="s">
        <v>99</v>
      </c>
      <c r="I247" s="71" t="s">
        <v>44</v>
      </c>
      <c r="J247" s="93">
        <f>GastosDetallados[[#This Row],[Fecha(s) o periodo(s) en que se ejercen los recursos (día/mes/año)]]</f>
        <v>45152</v>
      </c>
    </row>
    <row r="248" spans="2:10" ht="30" customHeight="1" x14ac:dyDescent="0.35">
      <c r="B248" s="66">
        <v>64</v>
      </c>
      <c r="C248" s="93">
        <v>45152</v>
      </c>
      <c r="D248" s="68" t="s">
        <v>157</v>
      </c>
      <c r="E248" s="71" t="s">
        <v>108</v>
      </c>
      <c r="F248" s="94">
        <v>500</v>
      </c>
      <c r="G248" s="71" t="s">
        <v>60</v>
      </c>
      <c r="H248" s="71" t="s">
        <v>62</v>
      </c>
      <c r="I248" s="71" t="s">
        <v>44</v>
      </c>
      <c r="J248" s="93">
        <f>GastosDetallados[[#This Row],[Fecha(s) o periodo(s) en que se ejercen los recursos (día/mes/año)]]</f>
        <v>45152</v>
      </c>
    </row>
    <row r="249" spans="2:10" ht="30" customHeight="1" x14ac:dyDescent="0.35">
      <c r="B249" s="66">
        <v>64</v>
      </c>
      <c r="C249" s="93">
        <v>45152</v>
      </c>
      <c r="D249" s="68" t="s">
        <v>158</v>
      </c>
      <c r="E249" s="71" t="s">
        <v>108</v>
      </c>
      <c r="F249" s="94">
        <v>335.05</v>
      </c>
      <c r="G249" s="71" t="s">
        <v>60</v>
      </c>
      <c r="H249" s="71" t="s">
        <v>72</v>
      </c>
      <c r="I249" s="71" t="s">
        <v>44</v>
      </c>
      <c r="J249" s="93">
        <f>GastosDetallados[[#This Row],[Fecha(s) o periodo(s) en que se ejercen los recursos (día/mes/año)]]</f>
        <v>45152</v>
      </c>
    </row>
    <row r="250" spans="2:10" ht="30" customHeight="1" x14ac:dyDescent="0.35">
      <c r="B250" s="66">
        <v>99</v>
      </c>
      <c r="C250" s="93">
        <v>45153</v>
      </c>
      <c r="D250" s="68" t="s">
        <v>159</v>
      </c>
      <c r="E250" s="71" t="s">
        <v>108</v>
      </c>
      <c r="F250" s="94">
        <v>438.3</v>
      </c>
      <c r="G250" s="71" t="s">
        <v>40</v>
      </c>
      <c r="H250" s="71" t="s">
        <v>99</v>
      </c>
      <c r="I250" s="71" t="s">
        <v>44</v>
      </c>
      <c r="J250" s="93">
        <f>GastosDetallados[[#This Row],[Fecha(s) o periodo(s) en que se ejercen los recursos (día/mes/año)]]</f>
        <v>45153</v>
      </c>
    </row>
    <row r="251" spans="2:10" ht="30" customHeight="1" x14ac:dyDescent="0.35">
      <c r="B251" s="66">
        <v>99</v>
      </c>
      <c r="C251" s="93">
        <v>45154</v>
      </c>
      <c r="D251" s="68" t="s">
        <v>160</v>
      </c>
      <c r="E251" s="71" t="s">
        <v>108</v>
      </c>
      <c r="F251" s="94">
        <v>1369.5</v>
      </c>
      <c r="G251" s="71" t="s">
        <v>40</v>
      </c>
      <c r="H251" s="71" t="s">
        <v>99</v>
      </c>
      <c r="I251" s="71" t="s">
        <v>44</v>
      </c>
      <c r="J251" s="93">
        <f>GastosDetallados[[#This Row],[Fecha(s) o periodo(s) en que se ejercen los recursos (día/mes/año)]]</f>
        <v>45154</v>
      </c>
    </row>
    <row r="252" spans="2:10" ht="30" customHeight="1" x14ac:dyDescent="0.35">
      <c r="B252" s="66">
        <v>99</v>
      </c>
      <c r="C252" s="93">
        <v>45156</v>
      </c>
      <c r="D252" s="68" t="s">
        <v>161</v>
      </c>
      <c r="E252" s="71" t="s">
        <v>108</v>
      </c>
      <c r="F252" s="94">
        <v>4545</v>
      </c>
      <c r="G252" s="71" t="s">
        <v>40</v>
      </c>
      <c r="H252" s="71" t="s">
        <v>128</v>
      </c>
      <c r="I252" s="71" t="s">
        <v>44</v>
      </c>
      <c r="J252" s="93">
        <f>GastosDetallados[[#This Row],[Fecha(s) o periodo(s) en que se ejercen los recursos (día/mes/año)]]</f>
        <v>45156</v>
      </c>
    </row>
    <row r="253" spans="2:10" ht="30" customHeight="1" x14ac:dyDescent="0.35">
      <c r="B253" s="66">
        <v>99</v>
      </c>
      <c r="C253" s="93">
        <v>45161</v>
      </c>
      <c r="D253" s="68" t="s">
        <v>162</v>
      </c>
      <c r="E253" s="71" t="s">
        <v>108</v>
      </c>
      <c r="F253" s="94">
        <v>3202.81</v>
      </c>
      <c r="G253" s="71" t="s">
        <v>40</v>
      </c>
      <c r="H253" s="71" t="s">
        <v>99</v>
      </c>
      <c r="I253" s="71" t="s">
        <v>44</v>
      </c>
      <c r="J253" s="93">
        <f>GastosDetallados[[#This Row],[Fecha(s) o periodo(s) en que se ejercen los recursos (día/mes/año)]]</f>
        <v>45161</v>
      </c>
    </row>
    <row r="254" spans="2:10" ht="30" customHeight="1" x14ac:dyDescent="0.35">
      <c r="B254" s="66">
        <v>99</v>
      </c>
      <c r="C254" s="77">
        <v>45163</v>
      </c>
      <c r="D254" s="68" t="s">
        <v>170</v>
      </c>
      <c r="E254" s="79" t="s">
        <v>108</v>
      </c>
      <c r="F254" s="78">
        <v>3000</v>
      </c>
      <c r="G254" s="79" t="s">
        <v>40</v>
      </c>
      <c r="H254" s="79" t="s">
        <v>99</v>
      </c>
      <c r="I254" s="79" t="s">
        <v>44</v>
      </c>
      <c r="J254" s="77">
        <f>GastosDetallados[[#This Row],[Fecha(s) o periodo(s) en que se ejercen los recursos (día/mes/año)]]</f>
        <v>45163</v>
      </c>
    </row>
    <row r="255" spans="2:10" ht="30" customHeight="1" x14ac:dyDescent="0.35">
      <c r="B255" s="66">
        <v>99</v>
      </c>
      <c r="C255" s="93">
        <v>45162</v>
      </c>
      <c r="D255" s="68" t="s">
        <v>163</v>
      </c>
      <c r="E255" s="71" t="s">
        <v>108</v>
      </c>
      <c r="F255" s="94">
        <v>12992</v>
      </c>
      <c r="G255" s="71" t="s">
        <v>40</v>
      </c>
      <c r="H255" s="71" t="s">
        <v>129</v>
      </c>
      <c r="I255" s="71" t="s">
        <v>44</v>
      </c>
      <c r="J255" s="93">
        <f>GastosDetallados[[#This Row],[Fecha(s) o periodo(s) en que se ejercen los recursos (día/mes/año)]]</f>
        <v>45162</v>
      </c>
    </row>
    <row r="256" spans="2:10" ht="30" customHeight="1" x14ac:dyDescent="0.35">
      <c r="B256" s="66">
        <v>64</v>
      </c>
      <c r="C256" s="77">
        <v>45163</v>
      </c>
      <c r="D256" s="68" t="s">
        <v>164</v>
      </c>
      <c r="E256" s="71" t="s">
        <v>108</v>
      </c>
      <c r="F256" s="78">
        <v>677</v>
      </c>
      <c r="G256" s="71" t="s">
        <v>60</v>
      </c>
      <c r="H256" s="79" t="s">
        <v>84</v>
      </c>
      <c r="I256" s="79" t="s">
        <v>44</v>
      </c>
      <c r="J256" s="77">
        <f>GastosDetallados[[#This Row],[Fecha(s) o periodo(s) en que se ejercen los recursos (día/mes/año)]]</f>
        <v>45163</v>
      </c>
    </row>
    <row r="257" spans="2:10" ht="30" customHeight="1" x14ac:dyDescent="0.35">
      <c r="B257" s="66">
        <v>99</v>
      </c>
      <c r="C257" s="77">
        <v>45163</v>
      </c>
      <c r="D257" s="68" t="s">
        <v>165</v>
      </c>
      <c r="E257" s="79" t="s">
        <v>108</v>
      </c>
      <c r="F257" s="78">
        <v>686.9</v>
      </c>
      <c r="G257" s="79" t="s">
        <v>40</v>
      </c>
      <c r="H257" s="79" t="s">
        <v>99</v>
      </c>
      <c r="I257" s="79" t="s">
        <v>44</v>
      </c>
      <c r="J257" s="77">
        <f>GastosDetallados[[#This Row],[Fecha(s) o periodo(s) en que se ejercen los recursos (día/mes/año)]]</f>
        <v>45163</v>
      </c>
    </row>
    <row r="258" spans="2:10" ht="30" customHeight="1" x14ac:dyDescent="0.35">
      <c r="B258" s="66">
        <v>64</v>
      </c>
      <c r="C258" s="77">
        <v>45163</v>
      </c>
      <c r="D258" s="68" t="s">
        <v>166</v>
      </c>
      <c r="E258" s="79" t="s">
        <v>108</v>
      </c>
      <c r="F258" s="78">
        <v>500</v>
      </c>
      <c r="G258" s="71" t="s">
        <v>60</v>
      </c>
      <c r="H258" s="79" t="s">
        <v>62</v>
      </c>
      <c r="I258" s="79" t="s">
        <v>44</v>
      </c>
      <c r="J258" s="77">
        <f>GastosDetallados[[#This Row],[Fecha(s) o periodo(s) en que se ejercen los recursos (día/mes/año)]]</f>
        <v>45163</v>
      </c>
    </row>
    <row r="259" spans="2:10" ht="30" customHeight="1" x14ac:dyDescent="0.35">
      <c r="B259" s="66">
        <v>99</v>
      </c>
      <c r="C259" s="77">
        <v>45163</v>
      </c>
      <c r="D259" s="68" t="s">
        <v>167</v>
      </c>
      <c r="E259" s="79" t="s">
        <v>108</v>
      </c>
      <c r="F259" s="78">
        <v>2175.5</v>
      </c>
      <c r="G259" s="79" t="s">
        <v>40</v>
      </c>
      <c r="H259" s="79" t="s">
        <v>99</v>
      </c>
      <c r="I259" s="79" t="s">
        <v>44</v>
      </c>
      <c r="J259" s="81">
        <f>GastosDetallados[[#This Row],[Fecha(s) o periodo(s) en que se ejercen los recursos (día/mes/año)]]</f>
        <v>45163</v>
      </c>
    </row>
    <row r="260" spans="2:10" ht="30" customHeight="1" x14ac:dyDescent="0.35">
      <c r="B260" s="66">
        <v>99</v>
      </c>
      <c r="C260" s="77">
        <v>45163</v>
      </c>
      <c r="D260" s="68" t="s">
        <v>168</v>
      </c>
      <c r="E260" s="79" t="s">
        <v>108</v>
      </c>
      <c r="F260" s="78">
        <v>5085</v>
      </c>
      <c r="G260" s="79" t="s">
        <v>40</v>
      </c>
      <c r="H260" s="71" t="s">
        <v>73</v>
      </c>
      <c r="I260" s="79" t="s">
        <v>44</v>
      </c>
      <c r="J260" s="77">
        <f>GastosDetallados[[#This Row],[Fecha(s) o periodo(s) en que se ejercen los recursos (día/mes/año)]]</f>
        <v>45163</v>
      </c>
    </row>
    <row r="261" spans="2:10" ht="30" customHeight="1" x14ac:dyDescent="0.35">
      <c r="B261" s="66">
        <v>99</v>
      </c>
      <c r="C261" s="77">
        <v>45167</v>
      </c>
      <c r="D261" s="89">
        <v>271656</v>
      </c>
      <c r="E261" s="79" t="s">
        <v>108</v>
      </c>
      <c r="F261" s="78">
        <v>7800</v>
      </c>
      <c r="G261" s="79" t="s">
        <v>40</v>
      </c>
      <c r="H261" s="79" t="s">
        <v>99</v>
      </c>
      <c r="I261" s="79" t="s">
        <v>44</v>
      </c>
      <c r="J261" s="77">
        <f>GastosDetallados[[#This Row],[Fecha(s) o periodo(s) en que se ejercen los recursos (día/mes/año)]]</f>
        <v>45167</v>
      </c>
    </row>
    <row r="262" spans="2:10" ht="30" customHeight="1" x14ac:dyDescent="0.35">
      <c r="B262" s="66">
        <v>99</v>
      </c>
      <c r="C262" s="77">
        <v>45168</v>
      </c>
      <c r="D262" s="68" t="s">
        <v>169</v>
      </c>
      <c r="E262" s="79" t="s">
        <v>108</v>
      </c>
      <c r="F262" s="78">
        <v>3758.27</v>
      </c>
      <c r="G262" s="79" t="s">
        <v>40</v>
      </c>
      <c r="H262" s="79" t="s">
        <v>99</v>
      </c>
      <c r="I262" s="79" t="s">
        <v>44</v>
      </c>
      <c r="J262" s="77">
        <f>GastosDetallados[[#This Row],[Fecha(s) o periodo(s) en que se ejercen los recursos (día/mes/año)]]</f>
        <v>45168</v>
      </c>
    </row>
    <row r="263" spans="2:10" ht="30" customHeight="1" x14ac:dyDescent="0.35">
      <c r="B263" s="66">
        <v>99</v>
      </c>
      <c r="C263" s="77">
        <v>45170</v>
      </c>
      <c r="D263" s="68" t="s">
        <v>171</v>
      </c>
      <c r="E263" s="79" t="s">
        <v>108</v>
      </c>
      <c r="F263" s="78">
        <v>4950</v>
      </c>
      <c r="G263" s="79" t="s">
        <v>40</v>
      </c>
      <c r="H263" s="71" t="s">
        <v>130</v>
      </c>
      <c r="I263" s="79" t="s">
        <v>44</v>
      </c>
      <c r="J263" s="77">
        <f>GastosDetallados[[#This Row],[Fecha(s) o periodo(s) en que se ejercen los recursos (día/mes/año)]]</f>
        <v>45170</v>
      </c>
    </row>
    <row r="264" spans="2:10" ht="30" customHeight="1" x14ac:dyDescent="0.35">
      <c r="B264" s="66">
        <v>64</v>
      </c>
      <c r="C264" s="77">
        <v>45174</v>
      </c>
      <c r="D264" s="68" t="s">
        <v>172</v>
      </c>
      <c r="E264" s="79" t="s">
        <v>108</v>
      </c>
      <c r="F264" s="78">
        <v>2500</v>
      </c>
      <c r="G264" s="71" t="s">
        <v>60</v>
      </c>
      <c r="H264" s="79" t="s">
        <v>62</v>
      </c>
      <c r="I264" s="79" t="s">
        <v>44</v>
      </c>
      <c r="J264" s="81">
        <f>GastosDetallados[[#This Row],[Fecha(s) o periodo(s) en que se ejercen los recursos (día/mes/año)]]</f>
        <v>45174</v>
      </c>
    </row>
    <row r="265" spans="2:10" ht="30" customHeight="1" x14ac:dyDescent="0.35">
      <c r="B265" s="66">
        <v>99</v>
      </c>
      <c r="C265" s="77">
        <v>45174</v>
      </c>
      <c r="D265" s="68" t="s">
        <v>173</v>
      </c>
      <c r="E265" s="79" t="s">
        <v>108</v>
      </c>
      <c r="F265" s="78">
        <v>306</v>
      </c>
      <c r="G265" s="79" t="s">
        <v>40</v>
      </c>
      <c r="H265" s="79" t="s">
        <v>99</v>
      </c>
      <c r="I265" s="79" t="s">
        <v>44</v>
      </c>
      <c r="J265" s="77">
        <f>GastosDetallados[[#This Row],[Fecha(s) o periodo(s) en que se ejercen los recursos (día/mes/año)]]</f>
        <v>45174</v>
      </c>
    </row>
    <row r="266" spans="2:10" ht="30" customHeight="1" x14ac:dyDescent="0.35">
      <c r="B266" s="82">
        <v>61</v>
      </c>
      <c r="C266" s="81">
        <v>45174</v>
      </c>
      <c r="D266" s="91" t="s">
        <v>174</v>
      </c>
      <c r="E266" s="84" t="s">
        <v>108</v>
      </c>
      <c r="F266" s="85">
        <v>500</v>
      </c>
      <c r="G266" s="84" t="s">
        <v>59</v>
      </c>
      <c r="H266" s="84" t="s">
        <v>48</v>
      </c>
      <c r="I266" s="84" t="s">
        <v>44</v>
      </c>
      <c r="J266" s="81">
        <f>GastosDetallados[[#This Row],[Fecha(s) o periodo(s) en que se ejercen los recursos (día/mes/año)]]</f>
        <v>45174</v>
      </c>
    </row>
    <row r="267" spans="2:10" ht="30" customHeight="1" x14ac:dyDescent="0.35">
      <c r="B267" s="82">
        <v>61</v>
      </c>
      <c r="C267" s="81">
        <v>45174</v>
      </c>
      <c r="D267" s="91" t="s">
        <v>175</v>
      </c>
      <c r="E267" s="84" t="s">
        <v>108</v>
      </c>
      <c r="F267" s="85">
        <v>500</v>
      </c>
      <c r="G267" s="84" t="s">
        <v>59</v>
      </c>
      <c r="H267" s="84" t="s">
        <v>48</v>
      </c>
      <c r="I267" s="84" t="s">
        <v>44</v>
      </c>
      <c r="J267" s="81">
        <f>GastosDetallados[[#This Row],[Fecha(s) o periodo(s) en que se ejercen los recursos (día/mes/año)]]</f>
        <v>45174</v>
      </c>
    </row>
    <row r="268" spans="2:10" ht="30" customHeight="1" x14ac:dyDescent="0.35">
      <c r="B268" s="82">
        <v>61</v>
      </c>
      <c r="C268" s="81">
        <v>45174</v>
      </c>
      <c r="D268" s="91" t="s">
        <v>176</v>
      </c>
      <c r="E268" s="84" t="s">
        <v>108</v>
      </c>
      <c r="F268" s="85">
        <v>500</v>
      </c>
      <c r="G268" s="84" t="s">
        <v>59</v>
      </c>
      <c r="H268" s="84" t="s">
        <v>48</v>
      </c>
      <c r="I268" s="84" t="s">
        <v>44</v>
      </c>
      <c r="J268" s="81">
        <f>GastosDetallados[[#This Row],[Fecha(s) o periodo(s) en que se ejercen los recursos (día/mes/año)]]</f>
        <v>45174</v>
      </c>
    </row>
    <row r="269" spans="2:10" ht="30" customHeight="1" x14ac:dyDescent="0.35">
      <c r="B269" s="82">
        <v>61</v>
      </c>
      <c r="C269" s="81">
        <v>45174</v>
      </c>
      <c r="D269" s="91" t="s">
        <v>177</v>
      </c>
      <c r="E269" s="84" t="s">
        <v>108</v>
      </c>
      <c r="F269" s="85">
        <v>500</v>
      </c>
      <c r="G269" s="84" t="s">
        <v>59</v>
      </c>
      <c r="H269" s="84" t="s">
        <v>48</v>
      </c>
      <c r="I269" s="84" t="s">
        <v>44</v>
      </c>
      <c r="J269" s="81">
        <f>GastosDetallados[[#This Row],[Fecha(s) o periodo(s) en que se ejercen los recursos (día/mes/año)]]</f>
        <v>45174</v>
      </c>
    </row>
    <row r="270" spans="2:10" ht="30" customHeight="1" x14ac:dyDescent="0.35">
      <c r="B270" s="82">
        <v>61</v>
      </c>
      <c r="C270" s="81">
        <v>45174</v>
      </c>
      <c r="D270" s="91" t="s">
        <v>178</v>
      </c>
      <c r="E270" s="84" t="s">
        <v>108</v>
      </c>
      <c r="F270" s="85">
        <v>500</v>
      </c>
      <c r="G270" s="84" t="s">
        <v>59</v>
      </c>
      <c r="H270" s="84" t="s">
        <v>48</v>
      </c>
      <c r="I270" s="84" t="s">
        <v>44</v>
      </c>
      <c r="J270" s="81">
        <f>GastosDetallados[[#This Row],[Fecha(s) o periodo(s) en que se ejercen los recursos (día/mes/año)]]</f>
        <v>45174</v>
      </c>
    </row>
    <row r="271" spans="2:10" ht="30" customHeight="1" x14ac:dyDescent="0.35">
      <c r="B271" s="66">
        <v>64</v>
      </c>
      <c r="C271" s="77">
        <v>45174</v>
      </c>
      <c r="D271" s="68" t="s">
        <v>158</v>
      </c>
      <c r="E271" s="79" t="s">
        <v>108</v>
      </c>
      <c r="F271" s="78">
        <v>1500</v>
      </c>
      <c r="G271" s="71" t="s">
        <v>60</v>
      </c>
      <c r="H271" s="79" t="s">
        <v>62</v>
      </c>
      <c r="I271" s="79" t="s">
        <v>44</v>
      </c>
      <c r="J271" s="77">
        <f>GastosDetallados[[#This Row],[Fecha(s) o periodo(s) en que se ejercen los recursos (día/mes/año)]]</f>
        <v>45174</v>
      </c>
    </row>
    <row r="272" spans="2:10" ht="30" customHeight="1" x14ac:dyDescent="0.35">
      <c r="B272" s="66">
        <v>99</v>
      </c>
      <c r="C272" s="77">
        <v>45174</v>
      </c>
      <c r="D272" s="68" t="s">
        <v>179</v>
      </c>
      <c r="E272" s="79" t="s">
        <v>108</v>
      </c>
      <c r="F272" s="78">
        <v>1267.5</v>
      </c>
      <c r="G272" s="79" t="s">
        <v>40</v>
      </c>
      <c r="H272" s="79" t="s">
        <v>71</v>
      </c>
      <c r="I272" s="79" t="s">
        <v>44</v>
      </c>
      <c r="J272" s="77">
        <f>GastosDetallados[[#This Row],[Fecha(s) o periodo(s) en que se ejercen los recursos (día/mes/año)]]</f>
        <v>45174</v>
      </c>
    </row>
    <row r="273" spans="2:10" ht="30" customHeight="1" x14ac:dyDescent="0.35">
      <c r="B273" s="66">
        <v>99</v>
      </c>
      <c r="C273" s="77">
        <v>45174</v>
      </c>
      <c r="D273" s="68" t="s">
        <v>179</v>
      </c>
      <c r="E273" s="79" t="s">
        <v>108</v>
      </c>
      <c r="F273" s="78">
        <v>983.9</v>
      </c>
      <c r="G273" s="79" t="s">
        <v>40</v>
      </c>
      <c r="H273" s="79" t="s">
        <v>71</v>
      </c>
      <c r="I273" s="79" t="s">
        <v>44</v>
      </c>
      <c r="J273" s="77">
        <f>GastosDetallados[[#This Row],[Fecha(s) o periodo(s) en que se ejercen los recursos (día/mes/año)]]</f>
        <v>45174</v>
      </c>
    </row>
    <row r="274" spans="2:10" ht="30" customHeight="1" x14ac:dyDescent="0.35">
      <c r="B274" s="66">
        <v>64</v>
      </c>
      <c r="C274" s="77">
        <v>45176</v>
      </c>
      <c r="D274" s="68" t="s">
        <v>180</v>
      </c>
      <c r="E274" s="71" t="s">
        <v>108</v>
      </c>
      <c r="F274" s="78">
        <v>765</v>
      </c>
      <c r="G274" s="79" t="s">
        <v>60</v>
      </c>
      <c r="H274" s="71" t="s">
        <v>131</v>
      </c>
      <c r="I274" s="79" t="s">
        <v>44</v>
      </c>
      <c r="J274" s="77">
        <f>GastosDetallados[[#This Row],[Fecha(s) o periodo(s) en que se ejercen los recursos (día/mes/año)]]</f>
        <v>45176</v>
      </c>
    </row>
    <row r="275" spans="2:10" ht="30" customHeight="1" x14ac:dyDescent="0.35">
      <c r="B275" s="66">
        <v>99</v>
      </c>
      <c r="C275" s="77">
        <v>45170</v>
      </c>
      <c r="D275" s="68" t="s">
        <v>181</v>
      </c>
      <c r="E275" s="79" t="s">
        <v>108</v>
      </c>
      <c r="F275" s="78">
        <v>5600</v>
      </c>
      <c r="G275" s="79" t="s">
        <v>40</v>
      </c>
      <c r="H275" s="71" t="s">
        <v>132</v>
      </c>
      <c r="I275" s="79" t="s">
        <v>44</v>
      </c>
      <c r="J275" s="77">
        <f>GastosDetallados[[#This Row],[Fecha(s) o periodo(s) en que se ejercen los recursos (día/mes/año)]]</f>
        <v>45170</v>
      </c>
    </row>
    <row r="276" spans="2:10" ht="30" customHeight="1" x14ac:dyDescent="0.35">
      <c r="B276" s="66">
        <v>64</v>
      </c>
      <c r="C276" s="77">
        <v>45163</v>
      </c>
      <c r="D276" s="68" t="s">
        <v>182</v>
      </c>
      <c r="E276" s="79" t="s">
        <v>108</v>
      </c>
      <c r="F276" s="78">
        <v>466.5</v>
      </c>
      <c r="G276" s="71" t="s">
        <v>60</v>
      </c>
      <c r="H276" s="71" t="s">
        <v>133</v>
      </c>
      <c r="I276" s="79" t="s">
        <v>44</v>
      </c>
      <c r="J276" s="77">
        <f>GastosDetallados[[#This Row],[Fecha(s) o periodo(s) en que se ejercen los recursos (día/mes/año)]]</f>
        <v>45163</v>
      </c>
    </row>
    <row r="277" spans="2:10" ht="30" customHeight="1" x14ac:dyDescent="0.35">
      <c r="B277" s="66">
        <v>99</v>
      </c>
      <c r="C277" s="77">
        <v>45177</v>
      </c>
      <c r="D277" s="68" t="s">
        <v>183</v>
      </c>
      <c r="E277" s="79" t="s">
        <v>108</v>
      </c>
      <c r="F277" s="78">
        <v>2835.5</v>
      </c>
      <c r="G277" s="79" t="s">
        <v>40</v>
      </c>
      <c r="H277" s="79" t="s">
        <v>99</v>
      </c>
      <c r="I277" s="79" t="s">
        <v>44</v>
      </c>
      <c r="J277" s="77">
        <f>GastosDetallados[[#This Row],[Fecha(s) o periodo(s) en que se ejercen los recursos (día/mes/año)]]</f>
        <v>45177</v>
      </c>
    </row>
    <row r="278" spans="2:10" ht="30" customHeight="1" x14ac:dyDescent="0.35">
      <c r="B278" s="66">
        <v>99</v>
      </c>
      <c r="C278" s="77">
        <v>45177</v>
      </c>
      <c r="D278" s="68" t="s">
        <v>184</v>
      </c>
      <c r="E278" s="79" t="s">
        <v>108</v>
      </c>
      <c r="F278" s="78">
        <v>3978.68</v>
      </c>
      <c r="G278" s="79" t="s">
        <v>40</v>
      </c>
      <c r="H278" s="79" t="s">
        <v>99</v>
      </c>
      <c r="I278" s="79" t="s">
        <v>44</v>
      </c>
      <c r="J278" s="77">
        <f>GastosDetallados[[#This Row],[Fecha(s) o periodo(s) en que se ejercen los recursos (día/mes/año)]]</f>
        <v>45177</v>
      </c>
    </row>
    <row r="279" spans="2:10" ht="30" customHeight="1" x14ac:dyDescent="0.35">
      <c r="B279" s="66">
        <v>64</v>
      </c>
      <c r="C279" s="77">
        <v>45182</v>
      </c>
      <c r="D279" s="68" t="s">
        <v>185</v>
      </c>
      <c r="E279" s="79" t="s">
        <v>108</v>
      </c>
      <c r="F279" s="78">
        <v>150</v>
      </c>
      <c r="G279" s="71" t="s">
        <v>60</v>
      </c>
      <c r="H279" s="71" t="s">
        <v>134</v>
      </c>
      <c r="I279" s="79" t="s">
        <v>44</v>
      </c>
      <c r="J279" s="77">
        <f>GastosDetallados[[#This Row],[Fecha(s) o periodo(s) en que se ejercen los recursos (día/mes/año)]]</f>
        <v>45182</v>
      </c>
    </row>
    <row r="280" spans="2:10" ht="30" customHeight="1" x14ac:dyDescent="0.35">
      <c r="B280" s="66">
        <v>64</v>
      </c>
      <c r="C280" s="77">
        <v>45182</v>
      </c>
      <c r="D280" s="68" t="s">
        <v>186</v>
      </c>
      <c r="E280" s="79" t="s">
        <v>108</v>
      </c>
      <c r="F280" s="78">
        <v>500</v>
      </c>
      <c r="G280" s="71" t="s">
        <v>60</v>
      </c>
      <c r="H280" s="79" t="s">
        <v>62</v>
      </c>
      <c r="I280" s="79" t="s">
        <v>44</v>
      </c>
      <c r="J280" s="77">
        <f>GastosDetallados[[#This Row],[Fecha(s) o periodo(s) en que se ejercen los recursos (día/mes/año)]]</f>
        <v>45182</v>
      </c>
    </row>
    <row r="281" spans="2:10" ht="30" customHeight="1" x14ac:dyDescent="0.35">
      <c r="B281" s="66">
        <v>99</v>
      </c>
      <c r="C281" s="77">
        <v>45182</v>
      </c>
      <c r="D281" s="68" t="s">
        <v>187</v>
      </c>
      <c r="E281" s="79" t="s">
        <v>108</v>
      </c>
      <c r="F281" s="78">
        <v>5101.68</v>
      </c>
      <c r="G281" s="79" t="s">
        <v>40</v>
      </c>
      <c r="H281" s="79" t="s">
        <v>99</v>
      </c>
      <c r="I281" s="79" t="s">
        <v>44</v>
      </c>
      <c r="J281" s="77">
        <f>GastosDetallados[[#This Row],[Fecha(s) o periodo(s) en que se ejercen los recursos (día/mes/año)]]</f>
        <v>45182</v>
      </c>
    </row>
    <row r="282" spans="2:10" ht="30" customHeight="1" x14ac:dyDescent="0.35">
      <c r="B282" s="66">
        <v>61</v>
      </c>
      <c r="C282" s="77">
        <v>45183</v>
      </c>
      <c r="D282" s="68" t="s">
        <v>195</v>
      </c>
      <c r="E282" s="71" t="s">
        <v>108</v>
      </c>
      <c r="F282" s="78">
        <v>1727.3</v>
      </c>
      <c r="G282" s="79" t="s">
        <v>59</v>
      </c>
      <c r="H282" s="79" t="s">
        <v>66</v>
      </c>
      <c r="I282" s="79" t="s">
        <v>44</v>
      </c>
      <c r="J282" s="81">
        <f>GastosDetallados[[#This Row],[Fecha(s) o periodo(s) en que se ejercen los recursos (día/mes/año)]]</f>
        <v>45183</v>
      </c>
    </row>
    <row r="283" spans="2:10" ht="30" customHeight="1" x14ac:dyDescent="0.35">
      <c r="B283" s="66">
        <v>99</v>
      </c>
      <c r="C283" s="77">
        <v>45184</v>
      </c>
      <c r="D283" s="68" t="s">
        <v>188</v>
      </c>
      <c r="E283" s="79" t="s">
        <v>108</v>
      </c>
      <c r="F283" s="78">
        <v>6300</v>
      </c>
      <c r="G283" s="79" t="s">
        <v>40</v>
      </c>
      <c r="H283" s="71" t="s">
        <v>135</v>
      </c>
      <c r="I283" s="79" t="s">
        <v>44</v>
      </c>
      <c r="J283" s="77">
        <f>GastosDetallados[[#This Row],[Fecha(s) o periodo(s) en que se ejercen los recursos (día/mes/año)]]</f>
        <v>45184</v>
      </c>
    </row>
    <row r="284" spans="2:10" ht="30" customHeight="1" x14ac:dyDescent="0.35">
      <c r="B284" s="66">
        <v>64</v>
      </c>
      <c r="C284" s="77">
        <v>45189</v>
      </c>
      <c r="D284" s="68" t="s">
        <v>189</v>
      </c>
      <c r="E284" s="79" t="s">
        <v>108</v>
      </c>
      <c r="F284" s="78">
        <v>30</v>
      </c>
      <c r="G284" s="71" t="s">
        <v>60</v>
      </c>
      <c r="H284" s="71" t="s">
        <v>109</v>
      </c>
      <c r="I284" s="79" t="s">
        <v>44</v>
      </c>
      <c r="J284" s="77">
        <f>GastosDetallados[[#This Row],[Fecha(s) o periodo(s) en que se ejercen los recursos (día/mes/año)]]</f>
        <v>45189</v>
      </c>
    </row>
    <row r="285" spans="2:10" ht="30" customHeight="1" x14ac:dyDescent="0.35">
      <c r="B285" s="66">
        <v>99</v>
      </c>
      <c r="C285" s="77">
        <v>45189</v>
      </c>
      <c r="D285" s="68" t="s">
        <v>190</v>
      </c>
      <c r="E285" s="79" t="s">
        <v>108</v>
      </c>
      <c r="F285" s="78">
        <v>3812</v>
      </c>
      <c r="G285" s="79" t="s">
        <v>40</v>
      </c>
      <c r="H285" s="79" t="s">
        <v>99</v>
      </c>
      <c r="I285" s="79" t="s">
        <v>44</v>
      </c>
      <c r="J285" s="77">
        <f>GastosDetallados[[#This Row],[Fecha(s) o periodo(s) en que se ejercen los recursos (día/mes/año)]]</f>
        <v>45189</v>
      </c>
    </row>
    <row r="286" spans="2:10" ht="30" customHeight="1" x14ac:dyDescent="0.35">
      <c r="B286" s="66">
        <v>99</v>
      </c>
      <c r="C286" s="77">
        <v>45189</v>
      </c>
      <c r="D286" s="68" t="s">
        <v>191</v>
      </c>
      <c r="E286" s="79" t="s">
        <v>108</v>
      </c>
      <c r="F286" s="78">
        <v>4001.69</v>
      </c>
      <c r="G286" s="79" t="s">
        <v>40</v>
      </c>
      <c r="H286" s="79" t="s">
        <v>99</v>
      </c>
      <c r="I286" s="79" t="s">
        <v>44</v>
      </c>
      <c r="J286" s="77">
        <f>GastosDetallados[[#This Row],[Fecha(s) o periodo(s) en que se ejercen los recursos (día/mes/año)]]</f>
        <v>45189</v>
      </c>
    </row>
    <row r="287" spans="2:10" ht="30" customHeight="1" x14ac:dyDescent="0.35">
      <c r="B287" s="66">
        <v>61</v>
      </c>
      <c r="C287" s="77">
        <v>45191</v>
      </c>
      <c r="D287" s="68" t="s">
        <v>192</v>
      </c>
      <c r="E287" s="71" t="s">
        <v>108</v>
      </c>
      <c r="F287" s="78">
        <v>5362.45</v>
      </c>
      <c r="G287" s="79" t="s">
        <v>59</v>
      </c>
      <c r="H287" s="79" t="s">
        <v>66</v>
      </c>
      <c r="I287" s="71" t="s">
        <v>44</v>
      </c>
      <c r="J287" s="77">
        <f>GastosDetallados[[#This Row],[Fecha(s) o periodo(s) en que se ejercen los recursos (día/mes/año)]]</f>
        <v>45191</v>
      </c>
    </row>
    <row r="288" spans="2:10" ht="30" customHeight="1" x14ac:dyDescent="0.35">
      <c r="B288" s="66">
        <v>99</v>
      </c>
      <c r="C288" s="77">
        <v>45191</v>
      </c>
      <c r="D288" s="68" t="s">
        <v>193</v>
      </c>
      <c r="E288" s="79" t="s">
        <v>108</v>
      </c>
      <c r="F288" s="78">
        <v>4690</v>
      </c>
      <c r="G288" s="79" t="s">
        <v>40</v>
      </c>
      <c r="H288" s="71" t="s">
        <v>94</v>
      </c>
      <c r="I288" s="79" t="s">
        <v>44</v>
      </c>
      <c r="J288" s="77">
        <f>GastosDetallados[[#This Row],[Fecha(s) o periodo(s) en que se ejercen los recursos (día/mes/año)]]</f>
        <v>45191</v>
      </c>
    </row>
    <row r="289" spans="2:10" ht="30" customHeight="1" x14ac:dyDescent="0.35">
      <c r="B289" s="66">
        <v>99</v>
      </c>
      <c r="C289" s="77">
        <v>45195</v>
      </c>
      <c r="D289" s="68" t="s">
        <v>194</v>
      </c>
      <c r="E289" s="79" t="s">
        <v>108</v>
      </c>
      <c r="F289" s="78">
        <v>3000</v>
      </c>
      <c r="G289" s="79" t="s">
        <v>40</v>
      </c>
      <c r="H289" s="79" t="s">
        <v>99</v>
      </c>
      <c r="I289" s="79" t="s">
        <v>44</v>
      </c>
      <c r="J289" s="77">
        <f>GastosDetallados[[#This Row],[Fecha(s) o periodo(s) en que se ejercen los recursos (día/mes/año)]]</f>
        <v>45195</v>
      </c>
    </row>
    <row r="290" spans="2:10" ht="30" customHeight="1" x14ac:dyDescent="0.35">
      <c r="B290" s="66">
        <v>99</v>
      </c>
      <c r="C290" s="77">
        <v>45195</v>
      </c>
      <c r="D290" s="68" t="s">
        <v>196</v>
      </c>
      <c r="E290" s="79" t="s">
        <v>108</v>
      </c>
      <c r="F290" s="78">
        <v>1237.03</v>
      </c>
      <c r="G290" s="79" t="s">
        <v>40</v>
      </c>
      <c r="H290" s="79" t="s">
        <v>99</v>
      </c>
      <c r="I290" s="79" t="s">
        <v>44</v>
      </c>
      <c r="J290" s="81">
        <f>GastosDetallados[[#This Row],[Fecha(s) o periodo(s) en que se ejercen los recursos (día/mes/año)]]</f>
        <v>45195</v>
      </c>
    </row>
    <row r="291" spans="2:10" ht="30" customHeight="1" x14ac:dyDescent="0.35">
      <c r="B291" s="66">
        <v>64</v>
      </c>
      <c r="C291" s="77">
        <v>45197</v>
      </c>
      <c r="D291" s="68" t="s">
        <v>158</v>
      </c>
      <c r="E291" s="71" t="s">
        <v>108</v>
      </c>
      <c r="F291" s="78">
        <v>666</v>
      </c>
      <c r="G291" s="71" t="s">
        <v>60</v>
      </c>
      <c r="H291" s="71" t="s">
        <v>76</v>
      </c>
      <c r="I291" s="71" t="s">
        <v>44</v>
      </c>
      <c r="J291" s="77">
        <f>GastosDetallados[[#This Row],[Fecha(s) o periodo(s) en que se ejercen los recursos (día/mes/año)]]</f>
        <v>45197</v>
      </c>
    </row>
    <row r="292" spans="2:10" ht="30" customHeight="1" x14ac:dyDescent="0.35">
      <c r="B292" s="66">
        <v>99</v>
      </c>
      <c r="C292" s="77">
        <v>45197</v>
      </c>
      <c r="D292" s="68" t="s">
        <v>197</v>
      </c>
      <c r="E292" s="79" t="s">
        <v>108</v>
      </c>
      <c r="F292" s="78">
        <v>7800</v>
      </c>
      <c r="G292" s="79" t="s">
        <v>40</v>
      </c>
      <c r="H292" s="79" t="s">
        <v>99</v>
      </c>
      <c r="I292" s="79" t="s">
        <v>44</v>
      </c>
      <c r="J292" s="77">
        <f>GastosDetallados[[#This Row],[Fecha(s) o periodo(s) en que se ejercen los recursos (día/mes/año)]]</f>
        <v>45197</v>
      </c>
    </row>
    <row r="293" spans="2:10" ht="30" customHeight="1" x14ac:dyDescent="0.35">
      <c r="B293" s="66">
        <v>61</v>
      </c>
      <c r="C293" s="77">
        <v>45198</v>
      </c>
      <c r="D293" s="68" t="s">
        <v>198</v>
      </c>
      <c r="E293" s="79" t="s">
        <v>108</v>
      </c>
      <c r="F293" s="78">
        <v>1269.5999999999999</v>
      </c>
      <c r="G293" s="79" t="s">
        <v>59</v>
      </c>
      <c r="H293" s="79" t="s">
        <v>66</v>
      </c>
      <c r="I293" s="79" t="s">
        <v>44</v>
      </c>
      <c r="J293" s="77">
        <f>GastosDetallados[[#This Row],[Fecha(s) o periodo(s) en que se ejercen los recursos (día/mes/año)]]</f>
        <v>45198</v>
      </c>
    </row>
    <row r="294" spans="2:10" ht="30" customHeight="1" x14ac:dyDescent="0.35">
      <c r="B294" s="66">
        <v>99</v>
      </c>
      <c r="C294" s="77">
        <v>45198</v>
      </c>
      <c r="D294" s="68" t="s">
        <v>199</v>
      </c>
      <c r="E294" s="79" t="s">
        <v>108</v>
      </c>
      <c r="F294" s="78">
        <v>5250</v>
      </c>
      <c r="G294" s="79" t="s">
        <v>40</v>
      </c>
      <c r="H294" s="71" t="s">
        <v>136</v>
      </c>
      <c r="I294" s="79" t="s">
        <v>44</v>
      </c>
      <c r="J294" s="77">
        <f>GastosDetallados[[#This Row],[Fecha(s) o periodo(s) en que se ejercen los recursos (día/mes/año)]]</f>
        <v>45198</v>
      </c>
    </row>
    <row r="295" spans="2:10" ht="30" customHeight="1" x14ac:dyDescent="0.35">
      <c r="B295" s="97">
        <v>61</v>
      </c>
      <c r="C295" s="77">
        <v>45203</v>
      </c>
      <c r="D295" s="68" t="s">
        <v>201</v>
      </c>
      <c r="E295" s="79" t="s">
        <v>108</v>
      </c>
      <c r="F295" s="78">
        <v>500</v>
      </c>
      <c r="G295" s="79" t="s">
        <v>59</v>
      </c>
      <c r="H295" s="79" t="s">
        <v>48</v>
      </c>
      <c r="I295" s="79" t="s">
        <v>44</v>
      </c>
      <c r="J295" s="77">
        <f>GastosDetallados[[#This Row],[Fecha(s) o periodo(s) en que se ejercen los recursos (día/mes/año)]]</f>
        <v>45203</v>
      </c>
    </row>
    <row r="296" spans="2:10" ht="30" customHeight="1" x14ac:dyDescent="0.35">
      <c r="B296" s="97">
        <v>61</v>
      </c>
      <c r="C296" s="77">
        <v>45203</v>
      </c>
      <c r="D296" s="68" t="s">
        <v>202</v>
      </c>
      <c r="E296" s="79" t="s">
        <v>108</v>
      </c>
      <c r="F296" s="78">
        <v>500</v>
      </c>
      <c r="G296" s="79" t="s">
        <v>59</v>
      </c>
      <c r="H296" s="79" t="s">
        <v>48</v>
      </c>
      <c r="I296" s="79" t="s">
        <v>44</v>
      </c>
      <c r="J296" s="77">
        <f>GastosDetallados[[#This Row],[Fecha(s) o periodo(s) en que se ejercen los recursos (día/mes/año)]]</f>
        <v>45203</v>
      </c>
    </row>
    <row r="297" spans="2:10" ht="30" customHeight="1" x14ac:dyDescent="0.35">
      <c r="B297" s="97">
        <v>61</v>
      </c>
      <c r="C297" s="77">
        <v>45203</v>
      </c>
      <c r="D297" s="68" t="s">
        <v>203</v>
      </c>
      <c r="E297" s="79" t="s">
        <v>108</v>
      </c>
      <c r="F297" s="78">
        <v>500</v>
      </c>
      <c r="G297" s="79" t="s">
        <v>59</v>
      </c>
      <c r="H297" s="79" t="s">
        <v>48</v>
      </c>
      <c r="I297" s="79" t="s">
        <v>44</v>
      </c>
      <c r="J297" s="77">
        <f>GastosDetallados[[#This Row],[Fecha(s) o periodo(s) en que se ejercen los recursos (día/mes/año)]]</f>
        <v>45203</v>
      </c>
    </row>
    <row r="298" spans="2:10" ht="30" customHeight="1" x14ac:dyDescent="0.35">
      <c r="B298" s="97">
        <v>61</v>
      </c>
      <c r="C298" s="77">
        <v>45203</v>
      </c>
      <c r="D298" s="68" t="s">
        <v>204</v>
      </c>
      <c r="E298" s="79" t="s">
        <v>108</v>
      </c>
      <c r="F298" s="78">
        <v>500</v>
      </c>
      <c r="G298" s="79" t="s">
        <v>59</v>
      </c>
      <c r="H298" s="79" t="s">
        <v>48</v>
      </c>
      <c r="I298" s="79" t="s">
        <v>44</v>
      </c>
      <c r="J298" s="77">
        <f>GastosDetallados[[#This Row],[Fecha(s) o periodo(s) en que se ejercen los recursos (día/mes/año)]]</f>
        <v>45203</v>
      </c>
    </row>
    <row r="299" spans="2:10" ht="30" customHeight="1" x14ac:dyDescent="0.35">
      <c r="B299" s="66">
        <v>64</v>
      </c>
      <c r="C299" s="77">
        <v>45203</v>
      </c>
      <c r="D299" s="68" t="s">
        <v>205</v>
      </c>
      <c r="E299" s="79" t="s">
        <v>108</v>
      </c>
      <c r="F299" s="78">
        <v>2500</v>
      </c>
      <c r="G299" s="71" t="s">
        <v>60</v>
      </c>
      <c r="H299" s="79" t="s">
        <v>62</v>
      </c>
      <c r="I299" s="79" t="s">
        <v>44</v>
      </c>
      <c r="J299" s="81">
        <f>GastosDetallados[[#This Row],[Fecha(s) o periodo(s) en que se ejercen los recursos (día/mes/año)]]</f>
        <v>45203</v>
      </c>
    </row>
    <row r="300" spans="2:10" ht="30" customHeight="1" x14ac:dyDescent="0.35">
      <c r="B300" s="97">
        <v>64</v>
      </c>
      <c r="C300" s="77">
        <v>45203</v>
      </c>
      <c r="D300" s="68" t="s">
        <v>206</v>
      </c>
      <c r="E300" s="79" t="s">
        <v>108</v>
      </c>
      <c r="F300" s="78">
        <v>25</v>
      </c>
      <c r="G300" s="79" t="s">
        <v>60</v>
      </c>
      <c r="H300" s="79" t="s">
        <v>109</v>
      </c>
      <c r="I300" s="79" t="s">
        <v>44</v>
      </c>
      <c r="J300" s="77">
        <f>GastosDetallados[[#This Row],[Fecha(s) o periodo(s) en que se ejercen los recursos (día/mes/año)]]</f>
        <v>45203</v>
      </c>
    </row>
    <row r="301" spans="2:10" ht="30" customHeight="1" x14ac:dyDescent="0.35">
      <c r="B301" s="97">
        <v>64</v>
      </c>
      <c r="C301" s="77">
        <v>45203</v>
      </c>
      <c r="D301" s="68" t="s">
        <v>207</v>
      </c>
      <c r="E301" s="79" t="s">
        <v>108</v>
      </c>
      <c r="F301" s="78">
        <v>500</v>
      </c>
      <c r="G301" s="79" t="s">
        <v>60</v>
      </c>
      <c r="H301" s="79" t="s">
        <v>62</v>
      </c>
      <c r="I301" s="79" t="s">
        <v>44</v>
      </c>
      <c r="J301" s="77">
        <f>GastosDetallados[[#This Row],[Fecha(s) o periodo(s) en que se ejercen los recursos (día/mes/año)]]</f>
        <v>45203</v>
      </c>
    </row>
    <row r="302" spans="2:10" ht="30" customHeight="1" x14ac:dyDescent="0.35">
      <c r="B302" s="97">
        <v>99</v>
      </c>
      <c r="C302" s="77">
        <v>45203</v>
      </c>
      <c r="D302" s="68" t="s">
        <v>208</v>
      </c>
      <c r="E302" s="79" t="s">
        <v>108</v>
      </c>
      <c r="F302" s="78">
        <v>5745.66</v>
      </c>
      <c r="G302" s="79" t="s">
        <v>40</v>
      </c>
      <c r="H302" s="79" t="s">
        <v>99</v>
      </c>
      <c r="I302" s="79" t="s">
        <v>44</v>
      </c>
      <c r="J302" s="77">
        <f>GastosDetallados[[#This Row],[Fecha(s) o periodo(s) en que se ejercen los recursos (día/mes/año)]]</f>
        <v>45203</v>
      </c>
    </row>
    <row r="303" spans="2:10" ht="30" customHeight="1" x14ac:dyDescent="0.35">
      <c r="B303" s="97">
        <v>64</v>
      </c>
      <c r="C303" s="77">
        <v>45203</v>
      </c>
      <c r="D303" s="68" t="s">
        <v>158</v>
      </c>
      <c r="E303" s="79" t="s">
        <v>108</v>
      </c>
      <c r="F303" s="78">
        <v>1500</v>
      </c>
      <c r="G303" s="79" t="s">
        <v>60</v>
      </c>
      <c r="H303" s="79" t="s">
        <v>62</v>
      </c>
      <c r="I303" s="79" t="s">
        <v>44</v>
      </c>
      <c r="J303" s="77">
        <f>GastosDetallados[[#This Row],[Fecha(s) o periodo(s) en que se ejercen los recursos (día/mes/año)]]</f>
        <v>45203</v>
      </c>
    </row>
    <row r="304" spans="2:10" ht="30" customHeight="1" x14ac:dyDescent="0.35">
      <c r="B304" s="97">
        <v>61</v>
      </c>
      <c r="C304" s="77">
        <v>45203</v>
      </c>
      <c r="D304" s="68" t="s">
        <v>178</v>
      </c>
      <c r="E304" s="79" t="s">
        <v>108</v>
      </c>
      <c r="F304" s="78">
        <v>500</v>
      </c>
      <c r="G304" s="79" t="s">
        <v>59</v>
      </c>
      <c r="H304" s="79" t="s">
        <v>48</v>
      </c>
      <c r="I304" s="79" t="s">
        <v>44</v>
      </c>
      <c r="J304" s="77">
        <f>GastosDetallados[[#This Row],[Fecha(s) o periodo(s) en que se ejercen los recursos (día/mes/año)]]</f>
        <v>45203</v>
      </c>
    </row>
    <row r="305" spans="2:10" ht="30" customHeight="1" x14ac:dyDescent="0.35">
      <c r="B305" s="97">
        <v>99</v>
      </c>
      <c r="C305" s="77">
        <v>45205</v>
      </c>
      <c r="D305" s="68" t="s">
        <v>209</v>
      </c>
      <c r="E305" s="79" t="s">
        <v>108</v>
      </c>
      <c r="F305" s="78">
        <v>5700</v>
      </c>
      <c r="G305" s="79" t="s">
        <v>40</v>
      </c>
      <c r="H305" s="71" t="s">
        <v>150</v>
      </c>
      <c r="I305" s="79" t="s">
        <v>44</v>
      </c>
      <c r="J305" s="77">
        <f>GastosDetallados[[#This Row],[Fecha(s) o periodo(s) en que se ejercen los recursos (día/mes/año)]]</f>
        <v>45205</v>
      </c>
    </row>
    <row r="306" spans="2:10" ht="30" customHeight="1" x14ac:dyDescent="0.35">
      <c r="B306" s="97">
        <v>99</v>
      </c>
      <c r="C306" s="77">
        <v>45210</v>
      </c>
      <c r="D306" s="68" t="s">
        <v>210</v>
      </c>
      <c r="E306" s="79" t="s">
        <v>108</v>
      </c>
      <c r="F306" s="78">
        <v>825</v>
      </c>
      <c r="G306" s="79" t="s">
        <v>40</v>
      </c>
      <c r="H306" s="79" t="s">
        <v>99</v>
      </c>
      <c r="I306" s="79" t="s">
        <v>44</v>
      </c>
      <c r="J306" s="77">
        <f>GastosDetallados[[#This Row],[Fecha(s) o periodo(s) en que se ejercen los recursos (día/mes/año)]]</f>
        <v>45210</v>
      </c>
    </row>
    <row r="307" spans="2:10" ht="30" customHeight="1" x14ac:dyDescent="0.35">
      <c r="B307" s="97">
        <v>99</v>
      </c>
      <c r="C307" s="77">
        <v>45210</v>
      </c>
      <c r="D307" s="68" t="s">
        <v>211</v>
      </c>
      <c r="E307" s="79" t="s">
        <v>108</v>
      </c>
      <c r="F307" s="78">
        <v>3180</v>
      </c>
      <c r="G307" s="79" t="s">
        <v>40</v>
      </c>
      <c r="H307" s="79" t="s">
        <v>99</v>
      </c>
      <c r="I307" s="79" t="s">
        <v>44</v>
      </c>
      <c r="J307" s="77">
        <f>GastosDetallados[[#This Row],[Fecha(s) o periodo(s) en que se ejercen los recursos (día/mes/año)]]</f>
        <v>45210</v>
      </c>
    </row>
    <row r="308" spans="2:10" ht="30" customHeight="1" x14ac:dyDescent="0.35">
      <c r="B308" s="97">
        <v>99</v>
      </c>
      <c r="C308" s="77">
        <v>45210</v>
      </c>
      <c r="D308" s="68" t="s">
        <v>212</v>
      </c>
      <c r="E308" s="79" t="s">
        <v>108</v>
      </c>
      <c r="F308" s="78">
        <v>7569.25</v>
      </c>
      <c r="G308" s="79" t="s">
        <v>40</v>
      </c>
      <c r="H308" s="79" t="s">
        <v>99</v>
      </c>
      <c r="I308" s="79" t="s">
        <v>44</v>
      </c>
      <c r="J308" s="77">
        <f>GastosDetallados[[#This Row],[Fecha(s) o periodo(s) en que se ejercen los recursos (día/mes/año)]]</f>
        <v>45210</v>
      </c>
    </row>
    <row r="309" spans="2:10" ht="30" customHeight="1" x14ac:dyDescent="0.35">
      <c r="B309" s="97">
        <v>99</v>
      </c>
      <c r="C309" s="77">
        <v>45212</v>
      </c>
      <c r="D309" s="68" t="s">
        <v>213</v>
      </c>
      <c r="E309" s="79" t="s">
        <v>108</v>
      </c>
      <c r="F309" s="78">
        <v>236</v>
      </c>
      <c r="G309" s="79" t="s">
        <v>40</v>
      </c>
      <c r="H309" s="79" t="s">
        <v>99</v>
      </c>
      <c r="I309" s="79" t="s">
        <v>44</v>
      </c>
      <c r="J309" s="77">
        <f>GastosDetallados[[#This Row],[Fecha(s) o periodo(s) en que se ejercen los recursos (día/mes/año)]]</f>
        <v>45212</v>
      </c>
    </row>
    <row r="310" spans="2:10" ht="30" customHeight="1" x14ac:dyDescent="0.35">
      <c r="B310" s="97">
        <v>99</v>
      </c>
      <c r="C310" s="77">
        <v>45212</v>
      </c>
      <c r="D310" s="68" t="s">
        <v>179</v>
      </c>
      <c r="E310" s="79" t="s">
        <v>108</v>
      </c>
      <c r="F310" s="78">
        <v>609.01</v>
      </c>
      <c r="G310" s="79" t="s">
        <v>40</v>
      </c>
      <c r="H310" s="79" t="s">
        <v>71</v>
      </c>
      <c r="I310" s="79" t="s">
        <v>44</v>
      </c>
      <c r="J310" s="77">
        <f>GastosDetallados[[#This Row],[Fecha(s) o periodo(s) en que se ejercen los recursos (día/mes/año)]]</f>
        <v>45212</v>
      </c>
    </row>
    <row r="311" spans="2:10" ht="30" customHeight="1" x14ac:dyDescent="0.35">
      <c r="B311" s="97">
        <v>99</v>
      </c>
      <c r="C311" s="77">
        <v>45215</v>
      </c>
      <c r="D311" s="68" t="s">
        <v>214</v>
      </c>
      <c r="E311" s="79" t="s">
        <v>108</v>
      </c>
      <c r="F311" s="78">
        <v>4120</v>
      </c>
      <c r="G311" s="79" t="s">
        <v>40</v>
      </c>
      <c r="H311" s="71" t="s">
        <v>215</v>
      </c>
      <c r="I311" s="79" t="s">
        <v>44</v>
      </c>
      <c r="J311" s="77">
        <f>GastosDetallados[[#This Row],[Fecha(s) o periodo(s) en que se ejercen los recursos (día/mes/año)]]</f>
        <v>45215</v>
      </c>
    </row>
    <row r="312" spans="2:10" ht="30" customHeight="1" x14ac:dyDescent="0.35">
      <c r="B312" s="97">
        <v>99</v>
      </c>
      <c r="C312" s="77">
        <v>45216</v>
      </c>
      <c r="D312" s="68" t="s">
        <v>158</v>
      </c>
      <c r="E312" s="79" t="s">
        <v>108</v>
      </c>
      <c r="F312" s="78">
        <v>1100</v>
      </c>
      <c r="G312" s="79" t="s">
        <v>40</v>
      </c>
      <c r="H312" s="71" t="s">
        <v>216</v>
      </c>
      <c r="I312" s="79" t="s">
        <v>44</v>
      </c>
      <c r="J312" s="77">
        <f>GastosDetallados[[#This Row],[Fecha(s) o periodo(s) en que se ejercen los recursos (día/mes/año)]]</f>
        <v>45216</v>
      </c>
    </row>
    <row r="313" spans="2:10" ht="30" customHeight="1" x14ac:dyDescent="0.35">
      <c r="B313" s="97">
        <v>99</v>
      </c>
      <c r="C313" s="77">
        <v>45217</v>
      </c>
      <c r="D313" s="68" t="s">
        <v>217</v>
      </c>
      <c r="E313" s="79" t="s">
        <v>108</v>
      </c>
      <c r="F313" s="78">
        <v>922</v>
      </c>
      <c r="G313" s="79" t="s">
        <v>40</v>
      </c>
      <c r="H313" s="79" t="s">
        <v>99</v>
      </c>
      <c r="I313" s="79" t="s">
        <v>44</v>
      </c>
      <c r="J313" s="77">
        <f>GastosDetallados[[#This Row],[Fecha(s) o periodo(s) en que se ejercen los recursos (día/mes/año)]]</f>
        <v>45217</v>
      </c>
    </row>
    <row r="314" spans="2:10" ht="30" customHeight="1" x14ac:dyDescent="0.35">
      <c r="B314" s="97">
        <v>99</v>
      </c>
      <c r="C314" s="77">
        <v>45223</v>
      </c>
      <c r="D314" s="68" t="s">
        <v>218</v>
      </c>
      <c r="E314" s="71" t="s">
        <v>108</v>
      </c>
      <c r="F314" s="78">
        <v>1477.5</v>
      </c>
      <c r="G314" s="79" t="s">
        <v>40</v>
      </c>
      <c r="H314" s="79" t="s">
        <v>99</v>
      </c>
      <c r="I314" s="79" t="s">
        <v>44</v>
      </c>
      <c r="J314" s="77">
        <f>GastosDetallados[[#This Row],[Fecha(s) o periodo(s) en que se ejercen los recursos (día/mes/año)]]</f>
        <v>45223</v>
      </c>
    </row>
    <row r="315" spans="2:10" ht="30" customHeight="1" x14ac:dyDescent="0.35">
      <c r="B315" s="97">
        <v>99</v>
      </c>
      <c r="C315" s="77">
        <v>45222</v>
      </c>
      <c r="D315" s="68" t="s">
        <v>219</v>
      </c>
      <c r="E315" s="79" t="s">
        <v>108</v>
      </c>
      <c r="F315" s="78">
        <v>5650</v>
      </c>
      <c r="G315" s="79" t="s">
        <v>40</v>
      </c>
      <c r="H315" s="71" t="s">
        <v>73</v>
      </c>
      <c r="I315" s="79" t="s">
        <v>44</v>
      </c>
      <c r="J315" s="77">
        <f>GastosDetallados[[#This Row],[Fecha(s) o periodo(s) en que se ejercen los recursos (día/mes/año)]]</f>
        <v>45222</v>
      </c>
    </row>
    <row r="316" spans="2:10" ht="30" customHeight="1" x14ac:dyDescent="0.35">
      <c r="B316" s="97">
        <v>99</v>
      </c>
      <c r="C316" s="77">
        <v>45223</v>
      </c>
      <c r="D316" s="68" t="s">
        <v>219</v>
      </c>
      <c r="E316" s="79" t="s">
        <v>108</v>
      </c>
      <c r="F316" s="78">
        <v>4457.57</v>
      </c>
      <c r="G316" s="79" t="s">
        <v>40</v>
      </c>
      <c r="H316" s="79" t="s">
        <v>99</v>
      </c>
      <c r="I316" s="79" t="s">
        <v>44</v>
      </c>
      <c r="J316" s="77">
        <f>GastosDetallados[[#This Row],[Fecha(s) o periodo(s) en que se ejercen los recursos (día/mes/año)]]</f>
        <v>45223</v>
      </c>
    </row>
    <row r="317" spans="2:10" ht="30" customHeight="1" x14ac:dyDescent="0.35">
      <c r="B317" s="97">
        <v>99</v>
      </c>
      <c r="C317" s="77">
        <v>45225</v>
      </c>
      <c r="D317" s="68" t="s">
        <v>220</v>
      </c>
      <c r="E317" s="79" t="s">
        <v>108</v>
      </c>
      <c r="F317" s="78">
        <v>7800</v>
      </c>
      <c r="G317" s="79" t="s">
        <v>40</v>
      </c>
      <c r="H317" s="79" t="s">
        <v>99</v>
      </c>
      <c r="I317" s="79" t="s">
        <v>44</v>
      </c>
      <c r="J317" s="77">
        <f>GastosDetallados[[#This Row],[Fecha(s) o periodo(s) en que se ejercen los recursos (día/mes/año)]]</f>
        <v>45225</v>
      </c>
    </row>
    <row r="318" spans="2:10" ht="30" customHeight="1" x14ac:dyDescent="0.35">
      <c r="B318" s="97">
        <v>99</v>
      </c>
      <c r="C318" s="77">
        <v>45226</v>
      </c>
      <c r="D318" s="68" t="s">
        <v>221</v>
      </c>
      <c r="E318" s="79" t="s">
        <v>108</v>
      </c>
      <c r="F318" s="78">
        <v>5245</v>
      </c>
      <c r="G318" s="79" t="s">
        <v>40</v>
      </c>
      <c r="H318" s="71" t="s">
        <v>127</v>
      </c>
      <c r="I318" s="79" t="s">
        <v>44</v>
      </c>
      <c r="J318" s="77">
        <f>GastosDetallados[[#This Row],[Fecha(s) o periodo(s) en que se ejercen los recursos (día/mes/año)]]</f>
        <v>45226</v>
      </c>
    </row>
    <row r="319" spans="2:10" ht="30" customHeight="1" x14ac:dyDescent="0.35">
      <c r="B319" s="97">
        <v>64</v>
      </c>
      <c r="C319" s="77">
        <v>45230</v>
      </c>
      <c r="D319" s="68" t="s">
        <v>222</v>
      </c>
      <c r="E319" s="79" t="s">
        <v>108</v>
      </c>
      <c r="F319" s="78">
        <v>25</v>
      </c>
      <c r="G319" s="79" t="s">
        <v>60</v>
      </c>
      <c r="H319" s="79" t="s">
        <v>109</v>
      </c>
      <c r="I319" s="79" t="s">
        <v>44</v>
      </c>
      <c r="J319" s="77">
        <f>GastosDetallados[[#This Row],[Fecha(s) o periodo(s) en que se ejercen los recursos (día/mes/año)]]</f>
        <v>45230</v>
      </c>
    </row>
    <row r="320" spans="2:10" ht="30" customHeight="1" x14ac:dyDescent="0.35">
      <c r="B320" s="97">
        <v>64</v>
      </c>
      <c r="C320" s="77">
        <v>45230</v>
      </c>
      <c r="D320" s="68" t="s">
        <v>223</v>
      </c>
      <c r="E320" s="79" t="s">
        <v>108</v>
      </c>
      <c r="F320" s="78">
        <v>500</v>
      </c>
      <c r="G320" s="79" t="s">
        <v>60</v>
      </c>
      <c r="H320" s="79" t="s">
        <v>62</v>
      </c>
      <c r="I320" s="79" t="s">
        <v>44</v>
      </c>
      <c r="J320" s="77">
        <f>GastosDetallados[[#This Row],[Fecha(s) o periodo(s) en que se ejercen los recursos (día/mes/año)]]</f>
        <v>45230</v>
      </c>
    </row>
    <row r="321" spans="2:10" ht="30" customHeight="1" x14ac:dyDescent="0.35">
      <c r="B321" s="97">
        <v>99</v>
      </c>
      <c r="C321" s="77">
        <v>45230</v>
      </c>
      <c r="D321" s="68" t="s">
        <v>224</v>
      </c>
      <c r="E321" s="79" t="s">
        <v>108</v>
      </c>
      <c r="F321" s="78">
        <v>1477.5</v>
      </c>
      <c r="G321" s="79" t="s">
        <v>40</v>
      </c>
      <c r="H321" s="79" t="s">
        <v>99</v>
      </c>
      <c r="I321" s="79" t="s">
        <v>44</v>
      </c>
      <c r="J321" s="77">
        <f>GastosDetallados[[#This Row],[Fecha(s) o periodo(s) en que se ejercen los recursos (día/mes/año)]]</f>
        <v>45230</v>
      </c>
    </row>
    <row r="322" spans="2:10" ht="30" customHeight="1" x14ac:dyDescent="0.35">
      <c r="B322" s="97">
        <v>99</v>
      </c>
      <c r="C322" s="77">
        <v>45230</v>
      </c>
      <c r="D322" s="68" t="s">
        <v>225</v>
      </c>
      <c r="E322" s="79" t="s">
        <v>108</v>
      </c>
      <c r="F322" s="78">
        <v>4273.32</v>
      </c>
      <c r="G322" s="79" t="s">
        <v>40</v>
      </c>
      <c r="H322" s="79" t="s">
        <v>99</v>
      </c>
      <c r="I322" s="79" t="s">
        <v>44</v>
      </c>
      <c r="J322" s="77">
        <f>GastosDetallados[[#This Row],[Fecha(s) o periodo(s) en que se ejercen los recursos (día/mes/año)]]</f>
        <v>45230</v>
      </c>
    </row>
    <row r="323" spans="2:10" ht="30" customHeight="1" x14ac:dyDescent="0.35">
      <c r="B323" s="97">
        <v>64</v>
      </c>
      <c r="C323" s="77">
        <v>45230</v>
      </c>
      <c r="D323" s="68" t="s">
        <v>158</v>
      </c>
      <c r="E323" s="79" t="s">
        <v>108</v>
      </c>
      <c r="F323" s="78">
        <v>53</v>
      </c>
      <c r="G323" s="79" t="s">
        <v>60</v>
      </c>
      <c r="H323" s="79" t="s">
        <v>109</v>
      </c>
      <c r="I323" s="79" t="s">
        <v>44</v>
      </c>
      <c r="J323" s="77">
        <f>GastosDetallados[[#This Row],[Fecha(s) o periodo(s) en que se ejercen los recursos (día/mes/año)]]</f>
        <v>45230</v>
      </c>
    </row>
    <row r="324" spans="2:10" ht="30" customHeight="1" x14ac:dyDescent="0.35">
      <c r="B324" s="97">
        <v>61</v>
      </c>
      <c r="C324" s="77">
        <v>45237</v>
      </c>
      <c r="D324" s="68" t="s">
        <v>226</v>
      </c>
      <c r="E324" s="79" t="s">
        <v>108</v>
      </c>
      <c r="F324" s="78">
        <v>500</v>
      </c>
      <c r="G324" s="79" t="s">
        <v>59</v>
      </c>
      <c r="H324" s="79" t="s">
        <v>48</v>
      </c>
      <c r="I324" s="79" t="s">
        <v>44</v>
      </c>
      <c r="J324" s="77">
        <f>GastosDetallados[[#This Row],[Fecha(s) o periodo(s) en que se ejercen los recursos (día/mes/año)]]</f>
        <v>45237</v>
      </c>
    </row>
    <row r="325" spans="2:10" ht="30" customHeight="1" x14ac:dyDescent="0.35">
      <c r="B325" s="97">
        <v>61</v>
      </c>
      <c r="C325" s="77">
        <v>45237</v>
      </c>
      <c r="D325" s="68" t="s">
        <v>228</v>
      </c>
      <c r="E325" s="79" t="s">
        <v>108</v>
      </c>
      <c r="F325" s="78">
        <v>500</v>
      </c>
      <c r="G325" s="79" t="s">
        <v>59</v>
      </c>
      <c r="H325" s="79" t="s">
        <v>48</v>
      </c>
      <c r="I325" s="79" t="s">
        <v>44</v>
      </c>
      <c r="J325" s="77">
        <f>GastosDetallados[[#This Row],[Fecha(s) o periodo(s) en que se ejercen los recursos (día/mes/año)]]</f>
        <v>45237</v>
      </c>
    </row>
    <row r="326" spans="2:10" ht="30" customHeight="1" x14ac:dyDescent="0.35">
      <c r="B326" s="97">
        <v>61</v>
      </c>
      <c r="C326" s="77">
        <v>45237</v>
      </c>
      <c r="D326" s="68" t="s">
        <v>229</v>
      </c>
      <c r="E326" s="79" t="s">
        <v>108</v>
      </c>
      <c r="F326" s="78">
        <v>500</v>
      </c>
      <c r="G326" s="79" t="s">
        <v>59</v>
      </c>
      <c r="H326" s="79" t="s">
        <v>48</v>
      </c>
      <c r="I326" s="79" t="s">
        <v>44</v>
      </c>
      <c r="J326" s="77">
        <f>GastosDetallados[[#This Row],[Fecha(s) o periodo(s) en que se ejercen los recursos (día/mes/año)]]</f>
        <v>45237</v>
      </c>
    </row>
    <row r="327" spans="2:10" ht="30" customHeight="1" x14ac:dyDescent="0.35">
      <c r="B327" s="97">
        <v>61</v>
      </c>
      <c r="C327" s="77">
        <v>45237</v>
      </c>
      <c r="D327" s="89" t="s">
        <v>178</v>
      </c>
      <c r="E327" s="79" t="s">
        <v>108</v>
      </c>
      <c r="F327" s="78">
        <v>500</v>
      </c>
      <c r="G327" s="79" t="s">
        <v>59</v>
      </c>
      <c r="H327" s="79" t="s">
        <v>48</v>
      </c>
      <c r="I327" s="79" t="s">
        <v>44</v>
      </c>
      <c r="J327" s="77">
        <f>GastosDetallados[[#This Row],[Fecha(s) o periodo(s) en que se ejercen los recursos (día/mes/año)]]</f>
        <v>45237</v>
      </c>
    </row>
    <row r="328" spans="2:10" ht="30" customHeight="1" x14ac:dyDescent="0.35">
      <c r="B328" s="97">
        <v>61</v>
      </c>
      <c r="C328" s="77">
        <v>45237</v>
      </c>
      <c r="D328" s="68" t="s">
        <v>227</v>
      </c>
      <c r="E328" s="79" t="s">
        <v>108</v>
      </c>
      <c r="F328" s="78">
        <v>500</v>
      </c>
      <c r="G328" s="79" t="s">
        <v>59</v>
      </c>
      <c r="H328" s="79" t="s">
        <v>48</v>
      </c>
      <c r="I328" s="79" t="s">
        <v>44</v>
      </c>
      <c r="J328" s="77">
        <f>GastosDetallados[[#This Row],[Fecha(s) o periodo(s) en que se ejercen los recursos (día/mes/año)]]</f>
        <v>45237</v>
      </c>
    </row>
    <row r="329" spans="2:10" ht="30" customHeight="1" x14ac:dyDescent="0.35">
      <c r="B329" s="97">
        <v>64</v>
      </c>
      <c r="C329" s="77">
        <v>45237</v>
      </c>
      <c r="D329" s="68" t="s">
        <v>230</v>
      </c>
      <c r="E329" s="79" t="s">
        <v>108</v>
      </c>
      <c r="F329" s="78">
        <v>2500</v>
      </c>
      <c r="G329" s="79" t="s">
        <v>60</v>
      </c>
      <c r="H329" s="79" t="s">
        <v>62</v>
      </c>
      <c r="I329" s="79" t="s">
        <v>44</v>
      </c>
      <c r="J329" s="77">
        <f>GastosDetallados[[#This Row],[Fecha(s) o periodo(s) en que se ejercen los recursos (día/mes/año)]]</f>
        <v>45237</v>
      </c>
    </row>
    <row r="330" spans="2:10" ht="30" customHeight="1" x14ac:dyDescent="0.35">
      <c r="B330" s="97">
        <v>64</v>
      </c>
      <c r="C330" s="77">
        <v>45237</v>
      </c>
      <c r="D330" s="89" t="s">
        <v>158</v>
      </c>
      <c r="E330" s="79" t="s">
        <v>108</v>
      </c>
      <c r="F330" s="78">
        <v>1500</v>
      </c>
      <c r="G330" s="79" t="s">
        <v>60</v>
      </c>
      <c r="H330" s="79" t="s">
        <v>62</v>
      </c>
      <c r="I330" s="79" t="s">
        <v>44</v>
      </c>
      <c r="J330" s="77">
        <f>GastosDetallados[[#This Row],[Fecha(s) o periodo(s) en que se ejercen los recursos (día/mes/año)]]</f>
        <v>45237</v>
      </c>
    </row>
    <row r="331" spans="2:10" ht="30" customHeight="1" x14ac:dyDescent="0.35">
      <c r="B331" s="97">
        <v>99</v>
      </c>
      <c r="C331" s="77">
        <v>45237</v>
      </c>
      <c r="D331" s="68" t="s">
        <v>231</v>
      </c>
      <c r="E331" s="79" t="s">
        <v>108</v>
      </c>
      <c r="F331" s="78">
        <v>583</v>
      </c>
      <c r="G331" s="79" t="s">
        <v>40</v>
      </c>
      <c r="H331" s="79" t="s">
        <v>99</v>
      </c>
      <c r="I331" s="79" t="s">
        <v>44</v>
      </c>
      <c r="J331" s="77">
        <f>GastosDetallados[[#This Row],[Fecha(s) o periodo(s) en que se ejercen los recursos (día/mes/año)]]</f>
        <v>45237</v>
      </c>
    </row>
    <row r="332" spans="2:10" ht="30" customHeight="1" x14ac:dyDescent="0.35">
      <c r="B332" s="97">
        <v>99</v>
      </c>
      <c r="C332" s="77">
        <v>45237</v>
      </c>
      <c r="D332" s="68" t="s">
        <v>232</v>
      </c>
      <c r="E332" s="79" t="s">
        <v>108</v>
      </c>
      <c r="F332" s="78">
        <v>4120</v>
      </c>
      <c r="G332" s="79" t="s">
        <v>40</v>
      </c>
      <c r="H332" s="71" t="s">
        <v>233</v>
      </c>
      <c r="I332" s="79" t="s">
        <v>44</v>
      </c>
      <c r="J332" s="77">
        <f>GastosDetallados[[#This Row],[Fecha(s) o periodo(s) en que se ejercen los recursos (día/mes/año)]]</f>
        <v>45237</v>
      </c>
    </row>
    <row r="333" spans="2:10" ht="30" customHeight="1" x14ac:dyDescent="0.35">
      <c r="B333" s="97">
        <v>99</v>
      </c>
      <c r="C333" s="77">
        <v>45240</v>
      </c>
      <c r="D333" s="68" t="s">
        <v>234</v>
      </c>
      <c r="E333" s="79" t="s">
        <v>108</v>
      </c>
      <c r="F333" s="78">
        <v>4200</v>
      </c>
      <c r="G333" s="79" t="s">
        <v>40</v>
      </c>
      <c r="H333" s="71" t="s">
        <v>82</v>
      </c>
      <c r="I333" s="79" t="s">
        <v>44</v>
      </c>
      <c r="J333" s="77">
        <f>GastosDetallados[[#This Row],[Fecha(s) o periodo(s) en que se ejercen los recursos (día/mes/año)]]</f>
        <v>45240</v>
      </c>
    </row>
    <row r="334" spans="2:10" ht="30" customHeight="1" x14ac:dyDescent="0.35">
      <c r="B334" s="97">
        <v>99</v>
      </c>
      <c r="C334" s="77">
        <v>45243</v>
      </c>
      <c r="D334" s="68" t="s">
        <v>235</v>
      </c>
      <c r="E334" s="79" t="s">
        <v>108</v>
      </c>
      <c r="F334" s="78">
        <v>3804</v>
      </c>
      <c r="G334" s="79" t="s">
        <v>40</v>
      </c>
      <c r="H334" s="79" t="s">
        <v>99</v>
      </c>
      <c r="I334" s="79" t="s">
        <v>44</v>
      </c>
      <c r="J334" s="77">
        <f>GastosDetallados[[#This Row],[Fecha(s) o periodo(s) en que se ejercen los recursos (día/mes/año)]]</f>
        <v>45243</v>
      </c>
    </row>
    <row r="335" spans="2:10" ht="30" customHeight="1" x14ac:dyDescent="0.35">
      <c r="B335" s="97">
        <v>99</v>
      </c>
      <c r="C335" s="77">
        <v>45246</v>
      </c>
      <c r="D335" s="68" t="s">
        <v>236</v>
      </c>
      <c r="E335" s="79" t="s">
        <v>108</v>
      </c>
      <c r="F335" s="78">
        <v>184</v>
      </c>
      <c r="G335" s="79" t="s">
        <v>40</v>
      </c>
      <c r="H335" s="79" t="s">
        <v>99</v>
      </c>
      <c r="I335" s="79" t="s">
        <v>44</v>
      </c>
      <c r="J335" s="77">
        <f>GastosDetallados[[#This Row],[Fecha(s) o periodo(s) en que se ejercen los recursos (día/mes/año)]]</f>
        <v>45246</v>
      </c>
    </row>
    <row r="336" spans="2:10" ht="30" customHeight="1" x14ac:dyDescent="0.35">
      <c r="B336" s="97">
        <v>64</v>
      </c>
      <c r="C336" s="77">
        <v>45247</v>
      </c>
      <c r="D336" s="68" t="s">
        <v>237</v>
      </c>
      <c r="E336" s="79" t="s">
        <v>108</v>
      </c>
      <c r="F336" s="78">
        <v>500</v>
      </c>
      <c r="G336" s="79" t="s">
        <v>60</v>
      </c>
      <c r="H336" s="79" t="s">
        <v>62</v>
      </c>
      <c r="I336" s="79" t="s">
        <v>44</v>
      </c>
      <c r="J336" s="77">
        <f>GastosDetallados[[#This Row],[Fecha(s) o periodo(s) en que se ejercen los recursos (día/mes/año)]]</f>
        <v>45247</v>
      </c>
    </row>
    <row r="337" spans="2:10" ht="30" customHeight="1" x14ac:dyDescent="0.35">
      <c r="B337" s="97">
        <v>99</v>
      </c>
      <c r="C337" s="77">
        <v>45247</v>
      </c>
      <c r="D337" s="68" t="s">
        <v>238</v>
      </c>
      <c r="E337" s="79" t="s">
        <v>108</v>
      </c>
      <c r="F337" s="78">
        <v>5590</v>
      </c>
      <c r="G337" s="79" t="s">
        <v>40</v>
      </c>
      <c r="H337" s="71" t="s">
        <v>239</v>
      </c>
      <c r="I337" s="79" t="s">
        <v>44</v>
      </c>
      <c r="J337" s="77">
        <f>GastosDetallados[[#This Row],[Fecha(s) o periodo(s) en que se ejercen los recursos (día/mes/año)]]</f>
        <v>45247</v>
      </c>
    </row>
    <row r="338" spans="2:10" ht="30" customHeight="1" x14ac:dyDescent="0.35">
      <c r="B338" s="97">
        <v>99</v>
      </c>
      <c r="C338" s="77">
        <v>45251</v>
      </c>
      <c r="D338" s="68" t="s">
        <v>219</v>
      </c>
      <c r="E338" s="79" t="s">
        <v>108</v>
      </c>
      <c r="F338" s="78">
        <v>5970</v>
      </c>
      <c r="G338" s="79" t="s">
        <v>40</v>
      </c>
      <c r="H338" s="79" t="s">
        <v>99</v>
      </c>
      <c r="I338" s="79" t="s">
        <v>44</v>
      </c>
      <c r="J338" s="77">
        <f>GastosDetallados[[#This Row],[Fecha(s) o periodo(s) en que se ejercen los recursos (día/mes/año)]]</f>
        <v>45251</v>
      </c>
    </row>
    <row r="339" spans="2:10" ht="30" customHeight="1" x14ac:dyDescent="0.35">
      <c r="B339" s="97">
        <v>64</v>
      </c>
      <c r="C339" s="77">
        <v>45251</v>
      </c>
      <c r="D339" s="89" t="s">
        <v>158</v>
      </c>
      <c r="E339" s="79" t="s">
        <v>108</v>
      </c>
      <c r="F339" s="78">
        <v>119</v>
      </c>
      <c r="G339" s="79" t="s">
        <v>60</v>
      </c>
      <c r="H339" s="79" t="s">
        <v>109</v>
      </c>
      <c r="I339" s="79" t="s">
        <v>44</v>
      </c>
      <c r="J339" s="77">
        <f>GastosDetallados[[#This Row],[Fecha(s) o periodo(s) en que se ejercen los recursos (día/mes/año)]]</f>
        <v>45251</v>
      </c>
    </row>
    <row r="340" spans="2:10" ht="30" customHeight="1" x14ac:dyDescent="0.35">
      <c r="B340" s="97">
        <v>99</v>
      </c>
      <c r="C340" s="77">
        <v>45251</v>
      </c>
      <c r="D340" s="68" t="s">
        <v>219</v>
      </c>
      <c r="E340" s="79" t="s">
        <v>108</v>
      </c>
      <c r="F340" s="78">
        <v>609</v>
      </c>
      <c r="G340" s="79" t="s">
        <v>40</v>
      </c>
      <c r="H340" s="79" t="s">
        <v>71</v>
      </c>
      <c r="I340" s="79" t="s">
        <v>44</v>
      </c>
      <c r="J340" s="77">
        <f>GastosDetallados[[#This Row],[Fecha(s) o periodo(s) en que se ejercen los recursos (día/mes/año)]]</f>
        <v>45251</v>
      </c>
    </row>
    <row r="341" spans="2:10" ht="30" customHeight="1" x14ac:dyDescent="0.35">
      <c r="B341" s="97">
        <v>99</v>
      </c>
      <c r="C341" s="77">
        <v>45251</v>
      </c>
      <c r="D341" s="89" t="s">
        <v>219</v>
      </c>
      <c r="E341" s="79" t="s">
        <v>108</v>
      </c>
      <c r="F341" s="78">
        <v>5970</v>
      </c>
      <c r="G341" s="79" t="s">
        <v>40</v>
      </c>
      <c r="H341" s="79" t="s">
        <v>99</v>
      </c>
      <c r="I341" s="79" t="s">
        <v>44</v>
      </c>
      <c r="J341" s="77">
        <f>GastosDetallados[[#This Row],[Fecha(s) o periodo(s) en que se ejercen los recursos (día/mes/año)]]</f>
        <v>45251</v>
      </c>
    </row>
    <row r="342" spans="2:10" ht="30" customHeight="1" x14ac:dyDescent="0.35">
      <c r="B342" s="97">
        <v>99</v>
      </c>
      <c r="C342" s="77">
        <v>45254</v>
      </c>
      <c r="D342" s="89" t="s">
        <v>219</v>
      </c>
      <c r="E342" s="79" t="s">
        <v>108</v>
      </c>
      <c r="F342" s="78">
        <v>2547.36</v>
      </c>
      <c r="G342" s="79" t="s">
        <v>40</v>
      </c>
      <c r="H342" s="79" t="s">
        <v>99</v>
      </c>
      <c r="I342" s="79" t="s">
        <v>44</v>
      </c>
      <c r="J342" s="77">
        <f>GastosDetallados[[#This Row],[Fecha(s) o periodo(s) en que se ejercen los recursos (día/mes/año)]]</f>
        <v>45254</v>
      </c>
    </row>
    <row r="343" spans="2:10" ht="30" customHeight="1" x14ac:dyDescent="0.35">
      <c r="B343" s="97">
        <v>99</v>
      </c>
      <c r="C343" s="77">
        <v>45254</v>
      </c>
      <c r="D343" s="68" t="s">
        <v>240</v>
      </c>
      <c r="E343" s="79" t="s">
        <v>108</v>
      </c>
      <c r="F343" s="78">
        <v>3400</v>
      </c>
      <c r="G343" s="79" t="s">
        <v>40</v>
      </c>
      <c r="H343" s="71" t="s">
        <v>241</v>
      </c>
      <c r="I343" s="79" t="s">
        <v>44</v>
      </c>
      <c r="J343" s="77">
        <f>GastosDetallados[[#This Row],[Fecha(s) o periodo(s) en que se ejercen los recursos (día/mes/año)]]</f>
        <v>45254</v>
      </c>
    </row>
    <row r="344" spans="2:10" ht="30" customHeight="1" x14ac:dyDescent="0.35">
      <c r="B344" s="97">
        <v>99</v>
      </c>
      <c r="C344" s="77">
        <v>45259</v>
      </c>
      <c r="D344" s="68" t="s">
        <v>242</v>
      </c>
      <c r="E344" s="79" t="s">
        <v>108</v>
      </c>
      <c r="F344" s="78">
        <v>7800</v>
      </c>
      <c r="G344" s="79" t="s">
        <v>40</v>
      </c>
      <c r="H344" s="79" t="s">
        <v>99</v>
      </c>
      <c r="I344" s="79" t="s">
        <v>44</v>
      </c>
      <c r="J344" s="77">
        <f>GastosDetallados[[#This Row],[Fecha(s) o periodo(s) en que se ejercen los recursos (día/mes/año)]]</f>
        <v>45259</v>
      </c>
    </row>
    <row r="345" spans="2:10" ht="30" customHeight="1" x14ac:dyDescent="0.35">
      <c r="B345" s="97">
        <v>99</v>
      </c>
      <c r="C345" s="77">
        <v>45260</v>
      </c>
      <c r="D345" s="68" t="s">
        <v>219</v>
      </c>
      <c r="E345" s="79" t="s">
        <v>108</v>
      </c>
      <c r="F345" s="78">
        <v>439</v>
      </c>
      <c r="G345" s="79" t="s">
        <v>40</v>
      </c>
      <c r="H345" s="79" t="s">
        <v>99</v>
      </c>
      <c r="I345" s="79" t="s">
        <v>44</v>
      </c>
      <c r="J345" s="77">
        <f>GastosDetallados[[#This Row],[Fecha(s) o periodo(s) en que se ejercen los recursos (día/mes/año)]]</f>
        <v>45260</v>
      </c>
    </row>
    <row r="346" spans="2:10" ht="30" customHeight="1" x14ac:dyDescent="0.35">
      <c r="B346" s="97">
        <v>64</v>
      </c>
      <c r="C346" s="77">
        <v>45260</v>
      </c>
      <c r="D346" s="89" t="s">
        <v>158</v>
      </c>
      <c r="E346" s="79" t="s">
        <v>108</v>
      </c>
      <c r="F346" s="78">
        <v>214</v>
      </c>
      <c r="G346" s="79" t="s">
        <v>60</v>
      </c>
      <c r="H346" s="79" t="s">
        <v>109</v>
      </c>
      <c r="I346" s="79" t="s">
        <v>44</v>
      </c>
      <c r="J346" s="77">
        <f>GastosDetallados[[#This Row],[Fecha(s) o periodo(s) en que se ejercen los recursos (día/mes/año)]]</f>
        <v>45260</v>
      </c>
    </row>
    <row r="347" spans="2:10" ht="30" customHeight="1" x14ac:dyDescent="0.35">
      <c r="B347" s="97">
        <v>99</v>
      </c>
      <c r="C347" s="77">
        <v>45261</v>
      </c>
      <c r="D347" s="89" t="s">
        <v>219</v>
      </c>
      <c r="E347" s="79" t="s">
        <v>108</v>
      </c>
      <c r="F347" s="78">
        <v>5191.75</v>
      </c>
      <c r="G347" s="79" t="s">
        <v>40</v>
      </c>
      <c r="H347" s="79" t="s">
        <v>99</v>
      </c>
      <c r="I347" s="79" t="s">
        <v>44</v>
      </c>
      <c r="J347" s="77">
        <f>GastosDetallados[[#This Row],[Fecha(s) o periodo(s) en que se ejercen los recursos (día/mes/año)]]</f>
        <v>45261</v>
      </c>
    </row>
    <row r="348" spans="2:10" ht="30" customHeight="1" x14ac:dyDescent="0.35">
      <c r="B348" s="97">
        <v>99</v>
      </c>
      <c r="C348" s="77">
        <v>45261</v>
      </c>
      <c r="D348" s="68" t="s">
        <v>243</v>
      </c>
      <c r="E348" s="79" t="s">
        <v>108</v>
      </c>
      <c r="F348" s="78">
        <v>3770</v>
      </c>
      <c r="G348" s="79" t="s">
        <v>40</v>
      </c>
      <c r="H348" s="71" t="s">
        <v>244</v>
      </c>
      <c r="I348" s="79" t="s">
        <v>44</v>
      </c>
      <c r="J348" s="77">
        <f>GastosDetallados[[#This Row],[Fecha(s) o periodo(s) en que se ejercen los recursos (día/mes/año)]]</f>
        <v>45261</v>
      </c>
    </row>
    <row r="349" spans="2:10" ht="30" customHeight="1" x14ac:dyDescent="0.35">
      <c r="B349" s="92">
        <v>61</v>
      </c>
      <c r="C349" s="81">
        <v>45264</v>
      </c>
      <c r="D349" s="91" t="s">
        <v>246</v>
      </c>
      <c r="E349" s="84" t="s">
        <v>108</v>
      </c>
      <c r="F349" s="85">
        <v>500</v>
      </c>
      <c r="G349" s="84" t="s">
        <v>59</v>
      </c>
      <c r="H349" s="84" t="s">
        <v>48</v>
      </c>
      <c r="I349" s="84" t="s">
        <v>44</v>
      </c>
      <c r="J349" s="81">
        <f>GastosDetallados[[#This Row],[Fecha(s) o periodo(s) en que se ejercen los recursos (día/mes/año)]]</f>
        <v>45264</v>
      </c>
    </row>
    <row r="350" spans="2:10" ht="30" customHeight="1" x14ac:dyDescent="0.35">
      <c r="B350" s="92">
        <v>61</v>
      </c>
      <c r="C350" s="81">
        <v>45264</v>
      </c>
      <c r="D350" s="91" t="s">
        <v>247</v>
      </c>
      <c r="E350" s="84" t="s">
        <v>108</v>
      </c>
      <c r="F350" s="85">
        <v>500</v>
      </c>
      <c r="G350" s="84" t="s">
        <v>59</v>
      </c>
      <c r="H350" s="84" t="s">
        <v>48</v>
      </c>
      <c r="I350" s="84" t="s">
        <v>44</v>
      </c>
      <c r="J350" s="81">
        <f>GastosDetallados[[#This Row],[Fecha(s) o periodo(s) en que se ejercen los recursos (día/mes/año)]]</f>
        <v>45264</v>
      </c>
    </row>
    <row r="351" spans="2:10" ht="30" customHeight="1" x14ac:dyDescent="0.35">
      <c r="B351" s="92">
        <v>61</v>
      </c>
      <c r="C351" s="81">
        <v>45264</v>
      </c>
      <c r="D351" s="91" t="s">
        <v>248</v>
      </c>
      <c r="E351" s="84" t="s">
        <v>108</v>
      </c>
      <c r="F351" s="85">
        <v>500</v>
      </c>
      <c r="G351" s="84" t="s">
        <v>59</v>
      </c>
      <c r="H351" s="84" t="s">
        <v>48</v>
      </c>
      <c r="I351" s="84" t="s">
        <v>44</v>
      </c>
      <c r="J351" s="81">
        <f>GastosDetallados[[#This Row],[Fecha(s) o periodo(s) en que se ejercen los recursos (día/mes/año)]]</f>
        <v>45264</v>
      </c>
    </row>
    <row r="352" spans="2:10" ht="30" customHeight="1" x14ac:dyDescent="0.35">
      <c r="B352" s="92">
        <v>61</v>
      </c>
      <c r="C352" s="81">
        <v>45264</v>
      </c>
      <c r="D352" s="91" t="s">
        <v>249</v>
      </c>
      <c r="E352" s="84" t="s">
        <v>108</v>
      </c>
      <c r="F352" s="85">
        <v>500</v>
      </c>
      <c r="G352" s="84" t="s">
        <v>59</v>
      </c>
      <c r="H352" s="84" t="s">
        <v>48</v>
      </c>
      <c r="I352" s="84" t="s">
        <v>44</v>
      </c>
      <c r="J352" s="81">
        <f>GastosDetallados[[#This Row],[Fecha(s) o periodo(s) en que se ejercen los recursos (día/mes/año)]]</f>
        <v>45264</v>
      </c>
    </row>
    <row r="353" spans="2:10" ht="30" customHeight="1" x14ac:dyDescent="0.35">
      <c r="B353" s="92">
        <v>61</v>
      </c>
      <c r="C353" s="81">
        <v>45264</v>
      </c>
      <c r="D353" s="91" t="s">
        <v>178</v>
      </c>
      <c r="E353" s="84" t="s">
        <v>108</v>
      </c>
      <c r="F353" s="85">
        <v>500</v>
      </c>
      <c r="G353" s="84" t="s">
        <v>59</v>
      </c>
      <c r="H353" s="84" t="s">
        <v>48</v>
      </c>
      <c r="I353" s="84" t="s">
        <v>44</v>
      </c>
      <c r="J353" s="81">
        <f>GastosDetallados[[#This Row],[Fecha(s) o periodo(s) en que se ejercen los recursos (día/mes/año)]]</f>
        <v>45264</v>
      </c>
    </row>
    <row r="354" spans="2:10" ht="30" customHeight="1" x14ac:dyDescent="0.35">
      <c r="B354" s="97">
        <v>64</v>
      </c>
      <c r="C354" s="81">
        <v>45264</v>
      </c>
      <c r="D354" s="91" t="s">
        <v>245</v>
      </c>
      <c r="E354" s="79" t="s">
        <v>108</v>
      </c>
      <c r="F354" s="78">
        <v>2500</v>
      </c>
      <c r="G354" s="79" t="s">
        <v>60</v>
      </c>
      <c r="H354" s="79" t="s">
        <v>62</v>
      </c>
      <c r="I354" s="79" t="s">
        <v>44</v>
      </c>
      <c r="J354" s="77">
        <f>GastosDetallados[[#This Row],[Fecha(s) o periodo(s) en que se ejercen los recursos (día/mes/año)]]</f>
        <v>45264</v>
      </c>
    </row>
    <row r="355" spans="2:10" ht="30" customHeight="1" x14ac:dyDescent="0.35">
      <c r="B355" s="97">
        <v>64</v>
      </c>
      <c r="C355" s="81">
        <v>45264</v>
      </c>
      <c r="D355" s="89" t="s">
        <v>158</v>
      </c>
      <c r="E355" s="79" t="s">
        <v>108</v>
      </c>
      <c r="F355" s="78">
        <v>1500</v>
      </c>
      <c r="G355" s="79" t="s">
        <v>60</v>
      </c>
      <c r="H355" s="79" t="s">
        <v>62</v>
      </c>
      <c r="I355" s="79" t="s">
        <v>44</v>
      </c>
      <c r="J355" s="77">
        <f>GastosDetallados[[#This Row],[Fecha(s) o periodo(s) en que se ejercen los recursos (día/mes/año)]]</f>
        <v>45264</v>
      </c>
    </row>
    <row r="356" spans="2:10" ht="30" customHeight="1" x14ac:dyDescent="0.35">
      <c r="B356" s="97">
        <v>61</v>
      </c>
      <c r="C356" s="77">
        <v>45264</v>
      </c>
      <c r="D356" s="68" t="s">
        <v>250</v>
      </c>
      <c r="E356" s="79" t="s">
        <v>108</v>
      </c>
      <c r="F356" s="78">
        <v>1070.0999999999999</v>
      </c>
      <c r="G356" s="79" t="s">
        <v>59</v>
      </c>
      <c r="H356" s="79" t="s">
        <v>48</v>
      </c>
      <c r="I356" s="79" t="s">
        <v>44</v>
      </c>
      <c r="J356" s="77">
        <f>GastosDetallados[[#This Row],[Fecha(s) o periodo(s) en que se ejercen los recursos (día/mes/año)]]</f>
        <v>45264</v>
      </c>
    </row>
    <row r="357" spans="2:10" ht="30" customHeight="1" x14ac:dyDescent="0.35">
      <c r="B357" s="97">
        <v>64</v>
      </c>
      <c r="C357" s="77">
        <v>45265</v>
      </c>
      <c r="D357" s="68" t="s">
        <v>219</v>
      </c>
      <c r="E357" s="79" t="s">
        <v>108</v>
      </c>
      <c r="F357" s="78">
        <v>1649</v>
      </c>
      <c r="G357" s="79" t="s">
        <v>60</v>
      </c>
      <c r="H357" s="71" t="s">
        <v>251</v>
      </c>
      <c r="I357" s="79" t="s">
        <v>44</v>
      </c>
      <c r="J357" s="77">
        <f>GastosDetallados[[#This Row],[Fecha(s) o periodo(s) en que se ejercen los recursos (día/mes/año)]]</f>
        <v>45265</v>
      </c>
    </row>
    <row r="358" spans="2:10" ht="30" customHeight="1" x14ac:dyDescent="0.35">
      <c r="B358" s="97">
        <v>99</v>
      </c>
      <c r="C358" s="77">
        <v>45268</v>
      </c>
      <c r="D358" s="89" t="s">
        <v>219</v>
      </c>
      <c r="E358" s="79" t="s">
        <v>108</v>
      </c>
      <c r="F358" s="78">
        <v>352.5</v>
      </c>
      <c r="G358" s="79" t="s">
        <v>40</v>
      </c>
      <c r="H358" s="79" t="s">
        <v>99</v>
      </c>
      <c r="I358" s="79" t="s">
        <v>44</v>
      </c>
      <c r="J358" s="77">
        <f>GastosDetallados[[#This Row],[Fecha(s) o periodo(s) en que se ejercen los recursos (día/mes/año)]]</f>
        <v>45268</v>
      </c>
    </row>
    <row r="359" spans="2:10" ht="30" customHeight="1" x14ac:dyDescent="0.35">
      <c r="B359" s="97">
        <v>99</v>
      </c>
      <c r="C359" s="77">
        <v>45271</v>
      </c>
      <c r="D359" s="89" t="s">
        <v>219</v>
      </c>
      <c r="E359" s="79" t="s">
        <v>108</v>
      </c>
      <c r="F359" s="78">
        <v>2503</v>
      </c>
      <c r="G359" s="79" t="s">
        <v>40</v>
      </c>
      <c r="H359" s="79" t="s">
        <v>99</v>
      </c>
      <c r="I359" s="79" t="s">
        <v>44</v>
      </c>
      <c r="J359" s="77">
        <f>GastosDetallados[[#This Row],[Fecha(s) o periodo(s) en que se ejercen los recursos (día/mes/año)]]</f>
        <v>45271</v>
      </c>
    </row>
    <row r="360" spans="2:10" ht="30" customHeight="1" x14ac:dyDescent="0.35">
      <c r="B360" s="97">
        <v>99</v>
      </c>
      <c r="C360" s="77">
        <v>45273</v>
      </c>
      <c r="D360" s="68" t="s">
        <v>252</v>
      </c>
      <c r="E360" s="79" t="s">
        <v>108</v>
      </c>
      <c r="F360" s="78">
        <v>3260</v>
      </c>
      <c r="G360" s="79" t="s">
        <v>40</v>
      </c>
      <c r="H360" s="71" t="s">
        <v>253</v>
      </c>
      <c r="I360" s="79" t="s">
        <v>44</v>
      </c>
      <c r="J360" s="77">
        <f>GastosDetallados[[#This Row],[Fecha(s) o periodo(s) en que se ejercen los recursos (día/mes/año)]]</f>
        <v>45273</v>
      </c>
    </row>
    <row r="361" spans="2:10" ht="30" customHeight="1" x14ac:dyDescent="0.35">
      <c r="B361" s="97">
        <v>99</v>
      </c>
      <c r="C361" s="77">
        <v>45273</v>
      </c>
      <c r="D361" s="68" t="s">
        <v>254</v>
      </c>
      <c r="E361" s="79" t="s">
        <v>108</v>
      </c>
      <c r="F361" s="78">
        <v>2650</v>
      </c>
      <c r="G361" s="79" t="s">
        <v>40</v>
      </c>
      <c r="H361" s="71" t="s">
        <v>69</v>
      </c>
      <c r="I361" s="79" t="s">
        <v>44</v>
      </c>
      <c r="J361" s="77">
        <f>GastosDetallados[[#This Row],[Fecha(s) o periodo(s) en que se ejercen los recursos (día/mes/año)]]</f>
        <v>45273</v>
      </c>
    </row>
    <row r="362" spans="2:10" ht="30" customHeight="1" x14ac:dyDescent="0.35">
      <c r="B362" s="97">
        <v>99</v>
      </c>
      <c r="C362" s="77">
        <v>45275</v>
      </c>
      <c r="D362" s="89" t="s">
        <v>219</v>
      </c>
      <c r="E362" s="79" t="s">
        <v>108</v>
      </c>
      <c r="F362" s="78">
        <v>2726</v>
      </c>
      <c r="G362" s="79" t="s">
        <v>40</v>
      </c>
      <c r="H362" s="71" t="s">
        <v>255</v>
      </c>
      <c r="I362" s="79" t="s">
        <v>44</v>
      </c>
      <c r="J362" s="77">
        <f>GastosDetallados[[#This Row],[Fecha(s) o periodo(s) en que se ejercen los recursos (día/mes/año)]]</f>
        <v>45275</v>
      </c>
    </row>
    <row r="363" spans="2:10" ht="30" customHeight="1" x14ac:dyDescent="0.35">
      <c r="B363" s="97">
        <v>64</v>
      </c>
      <c r="C363" s="77">
        <v>45275</v>
      </c>
      <c r="D363" s="68" t="s">
        <v>256</v>
      </c>
      <c r="E363" s="79" t="s">
        <v>108</v>
      </c>
      <c r="F363" s="78">
        <v>490</v>
      </c>
      <c r="G363" s="79" t="s">
        <v>60</v>
      </c>
      <c r="H363" s="79" t="s">
        <v>62</v>
      </c>
      <c r="I363" s="79" t="s">
        <v>44</v>
      </c>
      <c r="J363" s="77">
        <f>GastosDetallados[[#This Row],[Fecha(s) o periodo(s) en que se ejercen los recursos (día/mes/año)]]</f>
        <v>45275</v>
      </c>
    </row>
    <row r="364" spans="2:10" ht="30" customHeight="1" x14ac:dyDescent="0.35">
      <c r="B364" s="97">
        <v>99</v>
      </c>
      <c r="C364" s="77">
        <v>45275</v>
      </c>
      <c r="D364" s="68" t="s">
        <v>257</v>
      </c>
      <c r="E364" s="79" t="s">
        <v>108</v>
      </c>
      <c r="F364" s="78">
        <v>3330</v>
      </c>
      <c r="G364" s="79" t="s">
        <v>40</v>
      </c>
      <c r="H364" s="71" t="s">
        <v>258</v>
      </c>
      <c r="I364" s="79" t="s">
        <v>44</v>
      </c>
      <c r="J364" s="77">
        <f>GastosDetallados[[#This Row],[Fecha(s) o periodo(s) en que se ejercen los recursos (día/mes/año)]]</f>
        <v>45275</v>
      </c>
    </row>
    <row r="365" spans="2:10" ht="30" customHeight="1" x14ac:dyDescent="0.35">
      <c r="B365" s="97">
        <v>99</v>
      </c>
      <c r="C365" s="77">
        <v>45275</v>
      </c>
      <c r="D365" s="68" t="s">
        <v>259</v>
      </c>
      <c r="E365" s="79" t="s">
        <v>108</v>
      </c>
      <c r="F365" s="78">
        <v>6955.2</v>
      </c>
      <c r="G365" s="79" t="s">
        <v>40</v>
      </c>
      <c r="H365" s="79" t="s">
        <v>66</v>
      </c>
      <c r="I365" s="79" t="s">
        <v>44</v>
      </c>
      <c r="J365" s="77">
        <f>GastosDetallados[[#This Row],[Fecha(s) o periodo(s) en que se ejercen los recursos (día/mes/año)]]</f>
        <v>45275</v>
      </c>
    </row>
    <row r="366" spans="2:10" ht="30" customHeight="1" x14ac:dyDescent="0.35">
      <c r="B366" s="97">
        <v>99</v>
      </c>
      <c r="C366" s="77">
        <v>45278</v>
      </c>
      <c r="D366" s="89" t="s">
        <v>219</v>
      </c>
      <c r="E366" s="79" t="s">
        <v>108</v>
      </c>
      <c r="F366" s="78">
        <v>609</v>
      </c>
      <c r="G366" s="79" t="s">
        <v>40</v>
      </c>
      <c r="H366" s="79" t="s">
        <v>71</v>
      </c>
      <c r="I366" s="79" t="s">
        <v>44</v>
      </c>
      <c r="J366" s="77">
        <f>GastosDetallados[[#This Row],[Fecha(s) o periodo(s) en que se ejercen los recursos (día/mes/año)]]</f>
        <v>45278</v>
      </c>
    </row>
    <row r="367" spans="2:10" ht="30" customHeight="1" x14ac:dyDescent="0.35">
      <c r="B367" s="97">
        <v>99</v>
      </c>
      <c r="C367" s="77">
        <v>45278</v>
      </c>
      <c r="D367" s="68" t="s">
        <v>260</v>
      </c>
      <c r="E367" s="79" t="s">
        <v>108</v>
      </c>
      <c r="F367" s="78">
        <v>1110</v>
      </c>
      <c r="G367" s="79" t="s">
        <v>40</v>
      </c>
      <c r="H367" s="71" t="s">
        <v>261</v>
      </c>
      <c r="I367" s="79" t="s">
        <v>44</v>
      </c>
      <c r="J367" s="77">
        <f>GastosDetallados[[#This Row],[Fecha(s) o periodo(s) en que se ejercen los recursos (día/mes/año)]]</f>
        <v>45278</v>
      </c>
    </row>
  </sheetData>
  <mergeCells count="3">
    <mergeCell ref="B3:F3"/>
    <mergeCell ref="G3:J3"/>
    <mergeCell ref="B2:J2"/>
  </mergeCells>
  <dataValidations count="12">
    <dataValidation allowBlank="1" showErrorMessage="1" prompt="Escriba el código de contabilidad en esta columna bajo este encabezado" sqref="B4" xr:uid="{00000000-0002-0000-0200-000000000000}"/>
    <dataValidation allowBlank="1" showErrorMessage="1" prompt="Escriba la fecha de facturación en la columna con este encabezado" sqref="C4" xr:uid="{00000000-0002-0000-0200-000001000000}"/>
    <dataValidation allowBlank="1" showErrorMessage="1" prompt="Escriba el número de la factura en la columna con este encabezado" sqref="D4" xr:uid="{00000000-0002-0000-0200-000002000000}"/>
    <dataValidation allowBlank="1" showErrorMessage="1" prompt="Escriba el nombre del solicitante en la columna con este encabezado" sqref="E4" xr:uid="{00000000-0002-0000-0200-000003000000}"/>
    <dataValidation allowBlank="1" showErrorMessage="1" prompt="Escriba el importe del cheque en la columna con este encabezado" sqref="F4" xr:uid="{00000000-0002-0000-0200-000004000000}"/>
    <dataValidation allowBlank="1" showErrorMessage="1" prompt="Escriba el nombre del beneficiario en la columna con este encabezado" sqref="G4" xr:uid="{00000000-0002-0000-0200-000005000000}"/>
    <dataValidation allowBlank="1" showErrorMessage="1" prompt="Escriba el propósito del cheque en la columna con este encabezado" sqref="H4" xr:uid="{00000000-0002-0000-0200-000006000000}"/>
    <dataValidation allowBlank="1" showErrorMessage="1" prompt="Escriba el método de distribución en la columna con este encabezado" sqref="I4" xr:uid="{00000000-0002-0000-0200-000007000000}"/>
    <dataValidation allowBlank="1" showErrorMessage="1" prompt="Escriba la fecha del archivo en la columna con este encabezado" sqref="J4" xr:uid="{00000000-0002-0000-0200-000008000000}"/>
    <dataValidation allowBlank="1" showErrorMessage="1" prompt="El título de esta hoja de cálculo se encuentra en esta celda. La segmentación para filtrar la tabla por el título de la cuenta está en la celda B3. No elimine las fórmulas en las celdas G3 a O4" sqref="B2:J2" xr:uid="{00000000-0002-0000-0200-000009000000}"/>
    <dataValidation allowBlank="1" showInputMessage="1" showErrorMessage="1" prompt="Vínculo de navegación. Seleccione para ir al RESUMEN DE GASTOS MENSUALES" sqref="B1" xr:uid="{00000000-0002-0000-0200-00000A000000}"/>
    <dataValidation allowBlank="1" showInputMessage="1" showErrorMessage="1" prompt="El vínculo de navegación se encuentra en esta celda. Seleccione esta opción para ir a la hoja de cálculo de Gastos detallados" sqref="C1" xr:uid="{00000000-0002-0000-0200-00000B000000}"/>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P19"/>
  <sheetViews>
    <sheetView zoomScale="90" zoomScaleNormal="90" workbookViewId="0">
      <selection activeCell="I22" sqref="I22"/>
    </sheetView>
  </sheetViews>
  <sheetFormatPr baseColWidth="10" defaultColWidth="11" defaultRowHeight="16.5" x14ac:dyDescent="0.3"/>
  <cols>
    <col min="1" max="1" width="2.125" style="39" customWidth="1"/>
    <col min="2" max="2" width="22.5" style="39" bestFit="1" customWidth="1"/>
    <col min="3" max="3" width="29.125" style="39" bestFit="1" customWidth="1"/>
    <col min="4" max="4" width="15.125" style="39" bestFit="1" customWidth="1"/>
    <col min="5" max="5" width="15.625" style="39" bestFit="1" customWidth="1"/>
    <col min="6" max="10" width="15.125" style="39" bestFit="1" customWidth="1"/>
    <col min="11" max="11" width="16.125" style="39" customWidth="1"/>
    <col min="12" max="13" width="15.125" style="39" bestFit="1" customWidth="1"/>
    <col min="14" max="14" width="16" style="39" bestFit="1" customWidth="1"/>
    <col min="15" max="15" width="15.125" style="39" bestFit="1" customWidth="1"/>
    <col min="16" max="16" width="16" style="39" bestFit="1" customWidth="1"/>
    <col min="17" max="16384" width="11" style="39"/>
  </cols>
  <sheetData>
    <row r="1" spans="1:16" customFormat="1" ht="15" customHeight="1" x14ac:dyDescent="0.3">
      <c r="A1" s="39"/>
    </row>
    <row r="2" spans="1:16" customFormat="1" ht="12" customHeight="1" x14ac:dyDescent="0.35">
      <c r="B2" s="105" t="s">
        <v>51</v>
      </c>
      <c r="C2" s="105"/>
      <c r="D2" s="105"/>
      <c r="E2" s="105"/>
      <c r="F2" s="105"/>
      <c r="G2" s="105"/>
      <c r="H2" s="105"/>
      <c r="I2" s="105"/>
      <c r="J2" s="105"/>
      <c r="K2" s="105"/>
      <c r="L2" s="105"/>
      <c r="M2" s="105"/>
      <c r="N2" s="105"/>
      <c r="O2" s="105"/>
      <c r="P2" s="105"/>
    </row>
    <row r="3" spans="1:16" customFormat="1" ht="12" customHeight="1" x14ac:dyDescent="0.35">
      <c r="B3" s="105"/>
      <c r="C3" s="105"/>
      <c r="D3" s="105"/>
      <c r="E3" s="105"/>
      <c r="F3" s="105"/>
      <c r="G3" s="105"/>
      <c r="H3" s="105"/>
      <c r="I3" s="105"/>
      <c r="J3" s="105"/>
      <c r="K3" s="105"/>
      <c r="L3" s="105"/>
      <c r="M3" s="105"/>
      <c r="N3" s="105"/>
      <c r="O3" s="105"/>
      <c r="P3" s="105"/>
    </row>
    <row r="4" spans="1:16" customFormat="1" ht="12" customHeight="1" x14ac:dyDescent="0.35">
      <c r="B4" s="105"/>
      <c r="C4" s="105"/>
      <c r="D4" s="105"/>
      <c r="E4" s="105"/>
      <c r="F4" s="105"/>
      <c r="G4" s="105"/>
      <c r="H4" s="105"/>
      <c r="I4" s="105"/>
      <c r="J4" s="105"/>
      <c r="K4" s="105"/>
      <c r="L4" s="105"/>
      <c r="M4" s="105"/>
      <c r="N4" s="105"/>
      <c r="O4" s="105"/>
      <c r="P4" s="105"/>
    </row>
    <row r="5" spans="1:16" customFormat="1" ht="12" customHeight="1" x14ac:dyDescent="0.35">
      <c r="B5" s="105"/>
      <c r="C5" s="105"/>
      <c r="D5" s="105"/>
      <c r="E5" s="105"/>
      <c r="F5" s="105"/>
      <c r="G5" s="105"/>
      <c r="H5" s="105"/>
      <c r="I5" s="105"/>
      <c r="J5" s="105"/>
      <c r="K5" s="105"/>
      <c r="L5" s="105"/>
      <c r="M5" s="105"/>
      <c r="N5" s="105"/>
      <c r="O5" s="105"/>
      <c r="P5" s="105"/>
    </row>
    <row r="7" spans="1:16" ht="29.25" x14ac:dyDescent="0.35">
      <c r="D7" s="104">
        <v>2023</v>
      </c>
      <c r="E7" s="104"/>
      <c r="F7" s="104"/>
      <c r="G7" s="104"/>
      <c r="H7" s="104"/>
      <c r="I7" s="104"/>
      <c r="J7" s="104"/>
      <c r="K7" s="104"/>
      <c r="L7" s="104"/>
      <c r="M7" s="104"/>
      <c r="N7" s="104"/>
      <c r="O7" s="104"/>
    </row>
    <row r="8" spans="1:16" x14ac:dyDescent="0.3">
      <c r="D8" s="56">
        <v>44956</v>
      </c>
      <c r="E8" s="56"/>
      <c r="F8" s="56"/>
      <c r="G8" s="56"/>
      <c r="H8" s="56"/>
      <c r="I8" s="56"/>
      <c r="J8" s="56">
        <v>45134</v>
      </c>
      <c r="K8" s="56"/>
      <c r="L8" s="56">
        <v>45183</v>
      </c>
      <c r="M8" s="56"/>
      <c r="N8" s="56">
        <v>45243</v>
      </c>
      <c r="O8" s="56">
        <v>45274</v>
      </c>
    </row>
    <row r="9" spans="1:16" ht="39" x14ac:dyDescent="0.3">
      <c r="B9" s="45" t="s">
        <v>55</v>
      </c>
      <c r="C9" s="46" t="s">
        <v>56</v>
      </c>
      <c r="D9" s="57" t="s">
        <v>4</v>
      </c>
      <c r="E9" s="57" t="s">
        <v>5</v>
      </c>
      <c r="F9" s="57" t="s">
        <v>6</v>
      </c>
      <c r="G9" s="57" t="s">
        <v>7</v>
      </c>
      <c r="H9" s="57" t="s">
        <v>8</v>
      </c>
      <c r="I9" s="57" t="s">
        <v>9</v>
      </c>
      <c r="J9" s="57" t="s">
        <v>10</v>
      </c>
      <c r="K9" s="57" t="s">
        <v>11</v>
      </c>
      <c r="L9" s="57" t="s">
        <v>12</v>
      </c>
      <c r="M9" s="57" t="s">
        <v>13</v>
      </c>
      <c r="N9" s="57" t="s">
        <v>14</v>
      </c>
      <c r="O9" s="57" t="s">
        <v>15</v>
      </c>
      <c r="P9" s="46" t="s">
        <v>47</v>
      </c>
    </row>
    <row r="10" spans="1:16" x14ac:dyDescent="0.3">
      <c r="B10" s="41">
        <v>62</v>
      </c>
      <c r="C10" s="40" t="s">
        <v>61</v>
      </c>
      <c r="D10" s="55">
        <v>12000</v>
      </c>
      <c r="E10" s="55">
        <v>0</v>
      </c>
      <c r="F10" s="55">
        <v>0</v>
      </c>
      <c r="G10" s="55">
        <v>0</v>
      </c>
      <c r="H10" s="55">
        <v>0</v>
      </c>
      <c r="I10" s="55">
        <v>0</v>
      </c>
      <c r="J10" s="55">
        <v>79200</v>
      </c>
      <c r="K10" s="55">
        <v>0</v>
      </c>
      <c r="L10" s="55">
        <v>26400</v>
      </c>
      <c r="M10" s="55">
        <v>0</v>
      </c>
      <c r="N10" s="55">
        <v>26400</v>
      </c>
      <c r="O10" s="55">
        <v>13200</v>
      </c>
      <c r="P10" s="42">
        <f>SUM(D10:O10)</f>
        <v>157200</v>
      </c>
    </row>
    <row r="11" spans="1:16" x14ac:dyDescent="0.3">
      <c r="B11" s="41">
        <v>65</v>
      </c>
      <c r="C11" s="40" t="s">
        <v>60</v>
      </c>
      <c r="D11" s="55">
        <v>12000</v>
      </c>
      <c r="E11" s="55">
        <v>0</v>
      </c>
      <c r="F11" s="55">
        <v>0</v>
      </c>
      <c r="G11" s="55">
        <v>0</v>
      </c>
      <c r="H11" s="55">
        <v>0</v>
      </c>
      <c r="I11" s="55">
        <v>0</v>
      </c>
      <c r="J11" s="55">
        <v>79200</v>
      </c>
      <c r="K11" s="55">
        <v>0</v>
      </c>
      <c r="L11" s="55">
        <v>26400</v>
      </c>
      <c r="M11" s="55">
        <v>0</v>
      </c>
      <c r="N11" s="55">
        <v>26400</v>
      </c>
      <c r="O11" s="55">
        <v>13200</v>
      </c>
      <c r="P11" s="42">
        <f t="shared" ref="P11:P16" si="0">SUM(D11:O11)</f>
        <v>157200</v>
      </c>
    </row>
    <row r="12" spans="1:16" x14ac:dyDescent="0.3">
      <c r="B12" s="41">
        <v>67</v>
      </c>
      <c r="C12" s="40" t="s">
        <v>39</v>
      </c>
      <c r="D12" s="55">
        <v>0</v>
      </c>
      <c r="E12" s="55">
        <v>0</v>
      </c>
      <c r="F12" s="55">
        <v>0</v>
      </c>
      <c r="G12" s="55">
        <v>0</v>
      </c>
      <c r="H12" s="55">
        <v>0</v>
      </c>
      <c r="I12" s="55">
        <v>0</v>
      </c>
      <c r="J12" s="55">
        <v>0</v>
      </c>
      <c r="K12" s="55">
        <v>0</v>
      </c>
      <c r="L12" s="55">
        <v>0</v>
      </c>
      <c r="M12" s="55">
        <v>0</v>
      </c>
      <c r="N12" s="55">
        <v>47300</v>
      </c>
      <c r="O12" s="55">
        <v>0</v>
      </c>
      <c r="P12" s="42">
        <f t="shared" si="0"/>
        <v>47300</v>
      </c>
    </row>
    <row r="13" spans="1:16" x14ac:dyDescent="0.3">
      <c r="B13" s="41">
        <v>100</v>
      </c>
      <c r="C13" s="40" t="s">
        <v>40</v>
      </c>
      <c r="D13" s="55">
        <v>69600</v>
      </c>
      <c r="E13" s="55">
        <v>0</v>
      </c>
      <c r="F13" s="55">
        <v>0</v>
      </c>
      <c r="G13" s="55">
        <v>0</v>
      </c>
      <c r="H13" s="55">
        <v>0</v>
      </c>
      <c r="I13" s="55">
        <v>0</v>
      </c>
      <c r="J13" s="55">
        <v>459360</v>
      </c>
      <c r="K13" s="55">
        <v>0</v>
      </c>
      <c r="L13" s="55">
        <v>153120</v>
      </c>
      <c r="M13" s="55">
        <v>0</v>
      </c>
      <c r="N13" s="55">
        <v>153120</v>
      </c>
      <c r="O13" s="55">
        <v>76560</v>
      </c>
      <c r="P13" s="42">
        <f t="shared" si="0"/>
        <v>911760</v>
      </c>
    </row>
    <row r="14" spans="1:16" x14ac:dyDescent="0.3">
      <c r="B14" s="41">
        <v>90</v>
      </c>
      <c r="C14" s="40" t="s">
        <v>63</v>
      </c>
      <c r="D14" s="55">
        <v>0</v>
      </c>
      <c r="E14" s="55">
        <v>0</v>
      </c>
      <c r="F14" s="55">
        <v>0</v>
      </c>
      <c r="G14" s="55">
        <v>0</v>
      </c>
      <c r="H14" s="55">
        <v>0</v>
      </c>
      <c r="I14" s="55">
        <v>0</v>
      </c>
      <c r="J14" s="55">
        <v>11892.72</v>
      </c>
      <c r="K14" s="55">
        <v>0</v>
      </c>
      <c r="L14" s="55">
        <v>3964.24</v>
      </c>
      <c r="M14" s="55">
        <v>0</v>
      </c>
      <c r="N14" s="55">
        <v>3694.24</v>
      </c>
      <c r="O14" s="55">
        <v>29782.12</v>
      </c>
      <c r="P14" s="42">
        <f t="shared" si="0"/>
        <v>49333.319999999992</v>
      </c>
    </row>
    <row r="15" spans="1:16" x14ac:dyDescent="0.3">
      <c r="B15" s="41" t="s">
        <v>200</v>
      </c>
      <c r="C15" s="40" t="s">
        <v>41</v>
      </c>
      <c r="D15" s="55">
        <v>0</v>
      </c>
      <c r="E15" s="55">
        <v>0</v>
      </c>
      <c r="F15" s="55">
        <v>0</v>
      </c>
      <c r="G15" s="55">
        <v>0</v>
      </c>
      <c r="H15" s="55">
        <v>0</v>
      </c>
      <c r="I15" s="55">
        <v>0</v>
      </c>
      <c r="J15" s="55">
        <v>39963</v>
      </c>
      <c r="K15" s="55">
        <v>0</v>
      </c>
      <c r="L15" s="55">
        <v>0</v>
      </c>
      <c r="M15" s="55">
        <v>0</v>
      </c>
      <c r="N15" s="55">
        <v>0</v>
      </c>
      <c r="O15" s="55">
        <v>0</v>
      </c>
      <c r="P15" s="42">
        <f t="shared" si="0"/>
        <v>39963</v>
      </c>
    </row>
    <row r="16" spans="1:16" x14ac:dyDescent="0.3">
      <c r="B16" s="41">
        <v>97</v>
      </c>
      <c r="C16" s="40" t="s">
        <v>42</v>
      </c>
      <c r="D16" s="55">
        <v>0</v>
      </c>
      <c r="E16" s="55">
        <v>0</v>
      </c>
      <c r="F16" s="55">
        <v>0</v>
      </c>
      <c r="G16" s="55">
        <v>0</v>
      </c>
      <c r="H16" s="55">
        <v>0</v>
      </c>
      <c r="I16" s="55">
        <v>0</v>
      </c>
      <c r="J16" s="55">
        <v>0</v>
      </c>
      <c r="K16" s="55">
        <v>0</v>
      </c>
      <c r="L16" s="55">
        <v>0</v>
      </c>
      <c r="M16" s="55">
        <v>0</v>
      </c>
      <c r="N16" s="55">
        <v>0</v>
      </c>
      <c r="O16" s="55">
        <v>0</v>
      </c>
      <c r="P16" s="42">
        <f t="shared" si="0"/>
        <v>0</v>
      </c>
    </row>
    <row r="17" spans="4:16" ht="17.25" thickBot="1" x14ac:dyDescent="0.35">
      <c r="D17" s="63">
        <f>SUM(D10:D16)</f>
        <v>93600</v>
      </c>
      <c r="E17" s="63">
        <f t="shared" ref="E17:O17" si="1">SUM(E10:E16)</f>
        <v>0</v>
      </c>
      <c r="F17" s="63">
        <f t="shared" si="1"/>
        <v>0</v>
      </c>
      <c r="G17" s="64">
        <f t="shared" si="1"/>
        <v>0</v>
      </c>
      <c r="H17" s="64">
        <f t="shared" si="1"/>
        <v>0</v>
      </c>
      <c r="I17" s="63">
        <f t="shared" si="1"/>
        <v>0</v>
      </c>
      <c r="J17" s="63">
        <f t="shared" si="1"/>
        <v>669615.72</v>
      </c>
      <c r="K17" s="63">
        <f t="shared" si="1"/>
        <v>0</v>
      </c>
      <c r="L17" s="63">
        <f t="shared" si="1"/>
        <v>209884.24</v>
      </c>
      <c r="M17" s="63">
        <f t="shared" si="1"/>
        <v>0</v>
      </c>
      <c r="N17" s="63">
        <f t="shared" si="1"/>
        <v>256914.24</v>
      </c>
      <c r="O17" s="63">
        <f t="shared" si="1"/>
        <v>132742.12</v>
      </c>
      <c r="P17" s="63">
        <f>SUM(P10:P16)</f>
        <v>1362756.32</v>
      </c>
    </row>
    <row r="18" spans="4:16" ht="17.25" thickTop="1" x14ac:dyDescent="0.3"/>
    <row r="19" spans="4:16" x14ac:dyDescent="0.3">
      <c r="N19" s="53"/>
    </row>
  </sheetData>
  <mergeCells count="2">
    <mergeCell ref="D7:O7"/>
    <mergeCell ref="B2:P5"/>
  </mergeCells>
  <dataValidations count="1">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2:A5" xr:uid="{00000000-0002-0000-0300-00000000000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20.75" customWidth="1"/>
    <col min="3" max="3" width="19"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107" t="s">
        <v>23</v>
      </c>
      <c r="C2" s="107"/>
      <c r="D2" s="107"/>
      <c r="E2" s="107"/>
      <c r="F2" s="107"/>
      <c r="G2" s="107"/>
      <c r="H2" s="107"/>
      <c r="I2" s="107"/>
      <c r="J2" s="107"/>
      <c r="K2" s="107"/>
      <c r="L2" s="107"/>
    </row>
    <row r="3" spans="2:12" ht="75" customHeight="1" x14ac:dyDescent="0.35">
      <c r="B3" s="100"/>
      <c r="C3" s="100"/>
      <c r="D3" s="100"/>
      <c r="E3" s="100"/>
      <c r="F3" s="100"/>
      <c r="G3" s="106"/>
      <c r="H3" s="106"/>
      <c r="I3" s="106"/>
      <c r="J3" s="106"/>
      <c r="K3" s="106"/>
      <c r="L3" s="106"/>
    </row>
    <row r="4" spans="2:12" ht="46.15" customHeight="1" x14ac:dyDescent="0.35">
      <c r="B4" s="21" t="s">
        <v>0</v>
      </c>
      <c r="C4" s="22" t="s">
        <v>24</v>
      </c>
      <c r="D4" s="22" t="s">
        <v>18</v>
      </c>
      <c r="E4" s="22" t="s">
        <v>19</v>
      </c>
      <c r="F4" s="22" t="s">
        <v>26</v>
      </c>
      <c r="G4" s="22" t="s">
        <v>20</v>
      </c>
      <c r="H4" s="22" t="s">
        <v>29</v>
      </c>
      <c r="I4" s="22" t="s">
        <v>32</v>
      </c>
      <c r="J4" s="22" t="s">
        <v>35</v>
      </c>
      <c r="K4" s="22" t="s">
        <v>21</v>
      </c>
      <c r="L4" s="23" t="s">
        <v>22</v>
      </c>
    </row>
    <row r="5" spans="2:12" ht="46.15" customHeight="1" x14ac:dyDescent="0.35">
      <c r="B5" s="11">
        <v>12000</v>
      </c>
      <c r="C5" s="12" t="s">
        <v>17</v>
      </c>
      <c r="D5" s="13" t="s">
        <v>25</v>
      </c>
      <c r="E5" s="18">
        <v>1000</v>
      </c>
      <c r="F5" s="14">
        <v>12</v>
      </c>
      <c r="G5" s="13" t="s">
        <v>27</v>
      </c>
      <c r="H5" s="13" t="s">
        <v>30</v>
      </c>
      <c r="I5" s="13" t="s">
        <v>33</v>
      </c>
      <c r="J5" s="13" t="s">
        <v>36</v>
      </c>
      <c r="K5" s="13" t="s">
        <v>37</v>
      </c>
      <c r="L5" s="12" t="s">
        <v>17</v>
      </c>
    </row>
    <row r="6" spans="2:12" ht="46.15" customHeight="1" x14ac:dyDescent="0.35">
      <c r="B6" s="15">
        <v>11000</v>
      </c>
      <c r="C6" s="16" t="s">
        <v>17</v>
      </c>
      <c r="D6" s="17" t="s">
        <v>25</v>
      </c>
      <c r="E6" s="18">
        <v>2500</v>
      </c>
      <c r="F6" s="18">
        <v>0</v>
      </c>
      <c r="G6" s="17" t="s">
        <v>28</v>
      </c>
      <c r="H6" s="17" t="s">
        <v>31</v>
      </c>
      <c r="I6" s="17" t="s">
        <v>34</v>
      </c>
      <c r="J6" s="17" t="s">
        <v>31</v>
      </c>
      <c r="K6" s="17" t="s">
        <v>37</v>
      </c>
      <c r="L6" s="16" t="s">
        <v>17</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a partir de la celda B4 (la tabla &quot;Otros&quot;). Seleccione la celda B1 para ir a la hoja de cálculo de Gastos detallados" sqref="A1" xr:uid="{00000000-0002-0000-0400-000000000000}"/>
    <dataValidation allowBlank="1" showInputMessage="1" showErrorMessage="1" prompt="Escriba el código de contabilidad en esta columna bajo este encabezado" sqref="B4" xr:uid="{00000000-0002-0000-0400-000001000000}"/>
    <dataValidation allowBlank="1" showInputMessage="1" showErrorMessage="1" prompt="Especifique la fecha en que se inició la solicitud del cheque en la columna con este encabezado" sqref="C4" xr:uid="{00000000-0002-0000-0400-000002000000}"/>
    <dataValidation allowBlank="1" showInputMessage="1" showErrorMessage="1" prompt="Escriba el nombre del solicitante en la columna con este encabezado" sqref="D4" xr:uid="{00000000-0002-0000-0400-000003000000}"/>
    <dataValidation allowBlank="1" showInputMessage="1" showErrorMessage="1" prompt="Escriba el importe del cheque en la columna con este encabezado" sqref="E4" xr:uid="{00000000-0002-0000-0400-000004000000}"/>
    <dataValidation allowBlank="1" showInputMessage="1" showErrorMessage="1" prompt="Escriba la contribución de año anterior en la columna con este encabezado" sqref="F4" xr:uid="{00000000-0002-0000-0400-000005000000}"/>
    <dataValidation allowBlank="1" showInputMessage="1" showErrorMessage="1" prompt="Escriba el nombre del beneficiario en la columna con este encabezado" sqref="G4" xr:uid="{00000000-0002-0000-0400-000006000000}"/>
    <dataValidation allowBlank="1" showInputMessage="1" showErrorMessage="1" prompt="Escriba la finalidad del uso en la columna con este encabezado." sqref="H4" xr:uid="{00000000-0002-0000-0400-000007000000}"/>
    <dataValidation allowBlank="1" showInputMessage="1" showErrorMessage="1" prompt="Escriba el nombre de quién lo firma en la columna con este encabezado" sqref="I4" xr:uid="{00000000-0002-0000-0400-000008000000}"/>
    <dataValidation allowBlank="1" showInputMessage="1" showErrorMessage="1" prompt="Escriba la categoría en esta columna, debajo de este encabezado" sqref="J4" xr:uid="{00000000-0002-0000-0400-000009000000}"/>
    <dataValidation allowBlank="1" showInputMessage="1" showErrorMessage="1" prompt="Escriba el método de distribución en la columna con este encabezado" sqref="K4" xr:uid="{00000000-0002-0000-0400-00000A000000}"/>
    <dataValidation allowBlank="1" showInputMessage="1" showErrorMessage="1" prompt="Escriba la fecha del archivo en la columna con este encabezado" sqref="L4" xr:uid="{00000000-0002-0000-0400-00000B000000}"/>
    <dataValidation allowBlank="1" showInputMessage="1" showErrorMessage="1" prompt="Vínculo de navegación. Seleccione esta opción para ir a la hoja de cálculo de GASTOS DETALLADOS" sqref="B1" xr:uid="{00000000-0002-0000-0400-00000C000000}"/>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xr:uid="{00000000-0002-0000-0400-00000D000000}"/>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E015DD-ECC5-4D38-BDD9-6976DD0470AE}">
  <ds:schemaRefs>
    <ds:schemaRef ds:uri="http://schemas.microsoft.com/office/2006/metadata/properties"/>
    <ds:schemaRef ds:uri="http://schemas.microsoft.com/office/infopath/2007/PartnerControls"/>
    <ds:schemaRef ds:uri="http://purl.org/dc/terms/"/>
    <ds:schemaRef ds:uri="http://purl.org/dc/elements/1.1/"/>
    <ds:schemaRef ds:uri="http://www.w3.org/XML/1998/namespace"/>
    <ds:schemaRef ds:uri="http://schemas.microsoft.com/office/2006/documentManagement/types"/>
    <ds:schemaRef ds:uri="http://schemas.openxmlformats.org/package/2006/metadata/core-properties"/>
    <ds:schemaRef ds:uri="16c05727-aa75-4e4a-9b5f-8a80a1165891"/>
    <ds:schemaRef ds:uri="71af3243-3dd4-4a8d-8c0d-dd76da1f02a5"/>
    <ds:schemaRef ds:uri="http://purl.org/dc/dcmitype/"/>
  </ds:schemaRefs>
</ds:datastoreItem>
</file>

<file path=customXml/itemProps2.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Avance del ejercicio</vt:lpstr>
      <vt:lpstr>Destino final de los recursos</vt:lpstr>
      <vt:lpstr>Fecha en la que se ejercen</vt:lpstr>
      <vt:lpstr>Fecha de recepción de recursos </vt:lpstr>
      <vt:lpstr>BENEFICENCIA Y PATROCINIOS</vt:lpstr>
      <vt:lpstr>_YEAR</vt:lpstr>
      <vt:lpstr>RowTitleRegion1..G2</vt:lpstr>
      <vt:lpstr>Título1</vt:lpstr>
      <vt:lpstr>Titulo2</vt:lpstr>
      <vt:lpstr>Titulo3</vt:lpstr>
      <vt:lpstr>Titulo4</vt:lpstr>
      <vt:lpstr>'Avance del ejercicio'!Títulos_a_imprimir</vt:lpstr>
      <vt:lpstr>'BENEFICENCIA Y PATROCINIOS'!Títulos_a_imprimir</vt:lpstr>
      <vt:lpstr>'Destino final de los recursos'!Títulos_a_imprimir</vt:lpstr>
      <vt:lpstr>'Fecha en la que se ejercen'!Títulos_a_imprimir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2024-02-01T01:54:28Z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